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\\sixu12-1\Statistiky_Web(Komunikace)\Aktualizace webu\2026\k 3 2026\Nemocenská statistika\"/>
    </mc:Choice>
  </mc:AlternateContent>
  <bookViews>
    <workbookView xWindow="0" yWindow="15" windowWidth="15225" windowHeight="9090" tabRatio="905"/>
  </bookViews>
  <sheets>
    <sheet name="přítrv" sheetId="7" r:id="rId1"/>
  </sheets>
  <definedNames>
    <definedName name="_xlnm.Print_Area" localSheetId="0">přítrv!$A$1:$R$44</definedName>
  </definedNames>
  <calcPr calcId="162913"/>
</workbook>
</file>

<file path=xl/calcChain.xml><?xml version="1.0" encoding="utf-8"?>
<calcChain xmlns="http://schemas.openxmlformats.org/spreadsheetml/2006/main">
  <c r="Q29" i="7" l="1"/>
  <c r="D17" i="7" l="1"/>
  <c r="P37" i="7"/>
  <c r="O37" i="7"/>
  <c r="N37" i="7"/>
  <c r="M37" i="7"/>
  <c r="L37" i="7"/>
  <c r="K37" i="7"/>
  <c r="J37" i="7"/>
  <c r="I37" i="7"/>
  <c r="H37" i="7"/>
  <c r="G37" i="7"/>
  <c r="F37" i="7"/>
  <c r="E37" i="7"/>
  <c r="D37" i="7"/>
  <c r="C37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C36" i="7"/>
  <c r="P35" i="7"/>
  <c r="O35" i="7"/>
  <c r="N35" i="7"/>
  <c r="M35" i="7"/>
  <c r="L35" i="7"/>
  <c r="K35" i="7"/>
  <c r="J35" i="7"/>
  <c r="I35" i="7"/>
  <c r="I43" i="7" s="1"/>
  <c r="H35" i="7"/>
  <c r="G35" i="7"/>
  <c r="F35" i="7"/>
  <c r="E35" i="7"/>
  <c r="D35" i="7"/>
  <c r="C35" i="7"/>
  <c r="P34" i="7"/>
  <c r="O34" i="7"/>
  <c r="N34" i="7"/>
  <c r="M34" i="7"/>
  <c r="L34" i="7"/>
  <c r="K34" i="7"/>
  <c r="J34" i="7"/>
  <c r="I34" i="7"/>
  <c r="H34" i="7"/>
  <c r="G34" i="7"/>
  <c r="F34" i="7"/>
  <c r="E34" i="7"/>
  <c r="D34" i="7"/>
  <c r="C34" i="7"/>
  <c r="P33" i="7"/>
  <c r="O33" i="7"/>
  <c r="O41" i="7" s="1"/>
  <c r="N33" i="7"/>
  <c r="M33" i="7"/>
  <c r="L33" i="7"/>
  <c r="K33" i="7"/>
  <c r="J33" i="7"/>
  <c r="I33" i="7"/>
  <c r="H33" i="7"/>
  <c r="G33" i="7"/>
  <c r="F33" i="7"/>
  <c r="E33" i="7"/>
  <c r="D33" i="7"/>
  <c r="C33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P17" i="7"/>
  <c r="O17" i="7"/>
  <c r="N17" i="7"/>
  <c r="M17" i="7"/>
  <c r="L17" i="7"/>
  <c r="K17" i="7"/>
  <c r="J17" i="7"/>
  <c r="I17" i="7"/>
  <c r="H17" i="7"/>
  <c r="G17" i="7"/>
  <c r="F17" i="7"/>
  <c r="E17" i="7"/>
  <c r="C17" i="7"/>
  <c r="Q37" i="7"/>
  <c r="Q36" i="7"/>
  <c r="Q35" i="7"/>
  <c r="Q34" i="7"/>
  <c r="Q33" i="7"/>
  <c r="Q32" i="7"/>
  <c r="Q31" i="7"/>
  <c r="Q30" i="7"/>
  <c r="H39" i="7" l="1"/>
  <c r="N43" i="7"/>
  <c r="P41" i="7"/>
  <c r="O43" i="7"/>
  <c r="J43" i="7"/>
  <c r="O40" i="7"/>
  <c r="K38" i="7"/>
  <c r="F42" i="7"/>
  <c r="E42" i="7"/>
  <c r="D43" i="7"/>
  <c r="D42" i="7"/>
  <c r="N42" i="7"/>
  <c r="O42" i="7"/>
  <c r="P38" i="7"/>
  <c r="I38" i="7"/>
  <c r="J39" i="7"/>
  <c r="H42" i="7"/>
  <c r="Q17" i="7"/>
  <c r="Q21" i="7"/>
  <c r="E38" i="7"/>
  <c r="J40" i="7"/>
  <c r="F38" i="7"/>
  <c r="K40" i="7"/>
  <c r="G43" i="7"/>
  <c r="C42" i="7"/>
  <c r="H43" i="7"/>
  <c r="P40" i="7"/>
  <c r="K43" i="7"/>
  <c r="Q40" i="7"/>
  <c r="L42" i="7"/>
  <c r="I39" i="7"/>
  <c r="H41" i="7"/>
  <c r="M42" i="7"/>
  <c r="D40" i="7"/>
  <c r="I41" i="7"/>
  <c r="P39" i="7"/>
  <c r="K39" i="7"/>
  <c r="E40" i="7"/>
  <c r="Q39" i="7"/>
  <c r="C39" i="7"/>
  <c r="G41" i="7"/>
  <c r="P43" i="7"/>
  <c r="C41" i="7"/>
  <c r="G38" i="7"/>
  <c r="L39" i="7"/>
  <c r="D41" i="7"/>
  <c r="H38" i="7"/>
  <c r="M39" i="7"/>
  <c r="F41" i="7"/>
  <c r="E41" i="7"/>
  <c r="J38" i="7"/>
  <c r="I42" i="7"/>
  <c r="F40" i="7"/>
  <c r="K41" i="7"/>
  <c r="P42" i="7"/>
  <c r="E43" i="7"/>
  <c r="J42" i="7"/>
  <c r="G40" i="7"/>
  <c r="L40" i="7"/>
  <c r="Q41" i="7"/>
  <c r="F43" i="7"/>
  <c r="N39" i="7"/>
  <c r="C38" i="7"/>
  <c r="H40" i="7"/>
  <c r="M40" i="7"/>
  <c r="C43" i="7"/>
  <c r="L43" i="7"/>
  <c r="O38" i="7"/>
  <c r="D38" i="7"/>
  <c r="I40" i="7"/>
  <c r="N40" i="7"/>
  <c r="M43" i="7"/>
  <c r="L38" i="7"/>
  <c r="C40" i="7"/>
  <c r="Q43" i="7"/>
  <c r="J41" i="7"/>
  <c r="M38" i="7"/>
  <c r="N38" i="7"/>
  <c r="K42" i="7"/>
  <c r="D39" i="7"/>
  <c r="L41" i="7"/>
  <c r="E39" i="7"/>
  <c r="M41" i="7"/>
  <c r="Q42" i="7"/>
  <c r="F39" i="7"/>
  <c r="N41" i="7"/>
  <c r="G39" i="7"/>
  <c r="O39" i="7"/>
  <c r="G42" i="7"/>
  <c r="Q38" i="7"/>
  <c r="R35" i="7" s="1"/>
  <c r="Q19" i="7"/>
  <c r="Q20" i="7"/>
  <c r="Q18" i="7"/>
  <c r="R30" i="7" l="1"/>
  <c r="R37" i="7"/>
  <c r="R32" i="7"/>
  <c r="R31" i="7"/>
  <c r="R36" i="7"/>
  <c r="R33" i="7"/>
  <c r="R29" i="7"/>
  <c r="R34" i="7"/>
  <c r="R13" i="7"/>
  <c r="R12" i="7"/>
  <c r="R10" i="7"/>
  <c r="R8" i="7"/>
  <c r="R9" i="7"/>
  <c r="R11" i="7"/>
  <c r="R7" i="7"/>
  <c r="R17" i="7" s="1"/>
  <c r="R15" i="7"/>
  <c r="R14" i="7"/>
  <c r="R42" i="7" l="1"/>
  <c r="R39" i="7"/>
  <c r="R41" i="7"/>
  <c r="R43" i="7"/>
  <c r="R40" i="7"/>
  <c r="R21" i="7"/>
  <c r="R19" i="7"/>
  <c r="R20" i="7"/>
  <c r="R18" i="7"/>
</calcChain>
</file>

<file path=xl/sharedStrings.xml><?xml version="1.0" encoding="utf-8"?>
<sst xmlns="http://schemas.openxmlformats.org/spreadsheetml/2006/main" count="89" uniqueCount="43">
  <si>
    <t>ČR celkem</t>
  </si>
  <si>
    <t>Podíl v %</t>
  </si>
  <si>
    <t>Z toho</t>
  </si>
  <si>
    <t>(absolutní počty)</t>
  </si>
  <si>
    <t>(přepočet na 100 000 obyvatel)</t>
  </si>
  <si>
    <t>31 - 60 dnů</t>
  </si>
  <si>
    <t>61 - 90 dnů</t>
  </si>
  <si>
    <t>91 - 180 dnů</t>
  </si>
  <si>
    <t>181 - 270 dnů</t>
  </si>
  <si>
    <t>271 - 365 dnů</t>
  </si>
  <si>
    <t>1 - 30 dnů</t>
  </si>
  <si>
    <t>31 a více dnů</t>
  </si>
  <si>
    <t>61 a více dnů</t>
  </si>
  <si>
    <t>91 a více dnů</t>
  </si>
  <si>
    <t>181 a více dnů</t>
  </si>
  <si>
    <t>366 a více dnů</t>
  </si>
  <si>
    <t>Kraj</t>
  </si>
  <si>
    <t>Plzeňský</t>
  </si>
  <si>
    <t>Liberecký</t>
  </si>
  <si>
    <t>PSSZ</t>
  </si>
  <si>
    <t>Jihočeský</t>
  </si>
  <si>
    <t>Vysočina</t>
  </si>
  <si>
    <t>Jihomor.</t>
  </si>
  <si>
    <t>Zlínský</t>
  </si>
  <si>
    <t>Ústecký</t>
  </si>
  <si>
    <t>Pardubický</t>
  </si>
  <si>
    <t>Středočeský</t>
  </si>
  <si>
    <t>Karlovarský</t>
  </si>
  <si>
    <t>Olomoucký</t>
  </si>
  <si>
    <t>Královéhr.</t>
  </si>
  <si>
    <t>1 - 14 dnů</t>
  </si>
  <si>
    <t>15 - 21 dnů</t>
  </si>
  <si>
    <t>22 - 30 dnů</t>
  </si>
  <si>
    <t>Trvání DPN</t>
  </si>
  <si>
    <t>CELKEM  DPN</t>
  </si>
  <si>
    <t>Moravskosl.</t>
  </si>
  <si>
    <t>Jiho
moravský</t>
  </si>
  <si>
    <t>Králové
hradecký</t>
  </si>
  <si>
    <t>Moravsko
slezský</t>
  </si>
  <si>
    <t>Praha</t>
  </si>
  <si>
    <t>Středo
český</t>
  </si>
  <si>
    <t>Počet obyvatel pro rok 2025</t>
  </si>
  <si>
    <t>Ukončené případy dočasné pracovní neschopnosti za 1. čtvrtletí 2026 podle délky trvání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</si>
</sst>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mmmm\ yy"/>
    <numFmt numFmtId="165" formatCode="_-* #,##0_-;\-* #,##0_-;_-* &quot;-&quot;??_-;_-@_-"/>
  </numFmts>
  <fonts count="29" x14ac:knownFonts="1">
    <font>
      <sz val="10"/>
      <name val="Arial CE"/>
      <charset val="238"/>
    </font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sz val="11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i/>
      <sz val="11"/>
      <color theme="0"/>
      <name val="Tahoma"/>
      <family val="2"/>
      <charset val="238"/>
    </font>
    <font>
      <b/>
      <sz val="11"/>
      <name val="Tahoma"/>
      <family val="2"/>
      <charset val="238"/>
    </font>
    <font>
      <b/>
      <i/>
      <sz val="10"/>
      <name val="Tahoma"/>
      <family val="2"/>
      <charset val="238"/>
    </font>
    <font>
      <b/>
      <sz val="14"/>
      <name val="Tahoma"/>
      <family val="2"/>
      <charset val="238"/>
    </font>
    <font>
      <i/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sz val="10"/>
      <name val="Arial CE"/>
      <family val="2"/>
      <charset val="238"/>
    </font>
    <font>
      <b/>
      <sz val="11"/>
      <name val="Calibri"/>
      <family val="2"/>
      <charset val="238"/>
      <scheme val="minor"/>
    </font>
    <font>
      <i/>
      <sz val="10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8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3" fontId="2" fillId="0" borderId="1">
      <protection locked="0"/>
    </xf>
    <xf numFmtId="164" fontId="3" fillId="0" borderId="2" applyBorder="0">
      <alignment horizontal="center"/>
    </xf>
    <xf numFmtId="49" fontId="4" fillId="0" borderId="3">
      <alignment horizontal="center"/>
    </xf>
    <xf numFmtId="0" fontId="5" fillId="0" borderId="0">
      <alignment horizontal="center"/>
    </xf>
    <xf numFmtId="0" fontId="6" fillId="0" borderId="0"/>
    <xf numFmtId="0" fontId="10" fillId="0" borderId="0"/>
    <xf numFmtId="0" fontId="12" fillId="0" borderId="0"/>
    <xf numFmtId="3" fontId="7" fillId="0" borderId="0">
      <alignment vertical="center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3" fontId="8" fillId="0" borderId="4">
      <alignment wrapText="1"/>
    </xf>
    <xf numFmtId="4" fontId="8" fillId="0" borderId="4">
      <alignment wrapText="1"/>
    </xf>
    <xf numFmtId="49" fontId="2" fillId="0" borderId="0">
      <alignment horizontal="left" vertical="center" wrapText="1"/>
    </xf>
    <xf numFmtId="49" fontId="2" fillId="0" borderId="1">
      <alignment wrapText="1"/>
    </xf>
    <xf numFmtId="43" fontId="1" fillId="0" borderId="0" applyFont="0" applyFill="0" applyBorder="0" applyAlignment="0" applyProtection="0"/>
  </cellStyleXfs>
  <cellXfs count="123">
    <xf numFmtId="0" fontId="0" fillId="0" borderId="0" xfId="0"/>
    <xf numFmtId="3" fontId="13" fillId="0" borderId="1" xfId="8" applyFont="1" applyBorder="1">
      <alignment vertical="center"/>
    </xf>
    <xf numFmtId="3" fontId="14" fillId="0" borderId="1" xfId="8" applyFont="1" applyBorder="1">
      <alignment vertical="center"/>
    </xf>
    <xf numFmtId="0" fontId="15" fillId="4" borderId="13" xfId="0" applyFont="1" applyFill="1" applyBorder="1" applyAlignment="1">
      <alignment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vertical="center"/>
    </xf>
    <xf numFmtId="0" fontId="15" fillId="4" borderId="33" xfId="0" applyFont="1" applyFill="1" applyBorder="1" applyAlignment="1">
      <alignment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vertical="center" wrapText="1"/>
    </xf>
    <xf numFmtId="10" fontId="18" fillId="2" borderId="32" xfId="9" applyNumberFormat="1" applyFont="1" applyFill="1" applyBorder="1" applyAlignment="1" applyProtection="1">
      <alignment horizontal="right" vertical="center" indent="1"/>
    </xf>
    <xf numFmtId="3" fontId="14" fillId="0" borderId="10" xfId="8" applyFont="1" applyBorder="1" applyAlignment="1" applyProtection="1">
      <alignment horizontal="center" vertical="center"/>
    </xf>
    <xf numFmtId="3" fontId="14" fillId="0" borderId="11" xfId="8" applyFont="1" applyBorder="1" applyAlignment="1" applyProtection="1">
      <alignment horizontal="center" vertical="center"/>
    </xf>
    <xf numFmtId="3" fontId="14" fillId="0" borderId="12" xfId="8" applyFont="1" applyBorder="1" applyAlignment="1" applyProtection="1">
      <alignment horizontal="center" vertical="center"/>
    </xf>
    <xf numFmtId="3" fontId="14" fillId="0" borderId="5" xfId="8" applyFont="1" applyBorder="1" applyAlignment="1" applyProtection="1">
      <alignment horizontal="center" vertical="center"/>
    </xf>
    <xf numFmtId="3" fontId="13" fillId="0" borderId="0" xfId="8" applyFont="1">
      <alignment vertical="center"/>
    </xf>
    <xf numFmtId="3" fontId="14" fillId="0" borderId="12" xfId="8" applyFont="1" applyBorder="1" applyAlignment="1" applyProtection="1">
      <alignment horizontal="right" vertical="center" indent="1"/>
    </xf>
    <xf numFmtId="3" fontId="14" fillId="0" borderId="5" xfId="8" applyFont="1" applyBorder="1" applyAlignment="1" applyProtection="1">
      <alignment horizontal="right" vertical="center" indent="1"/>
    </xf>
    <xf numFmtId="3" fontId="21" fillId="0" borderId="0" xfId="8" applyFont="1">
      <alignment vertical="center"/>
    </xf>
    <xf numFmtId="3" fontId="21" fillId="0" borderId="0" xfId="8" applyFont="1" applyAlignment="1">
      <alignment vertical="center"/>
    </xf>
    <xf numFmtId="3" fontId="21" fillId="0" borderId="0" xfId="8" applyFont="1" applyAlignment="1" applyProtection="1">
      <alignment vertical="center"/>
    </xf>
    <xf numFmtId="3" fontId="22" fillId="0" borderId="0" xfId="8" applyFont="1" applyAlignment="1" applyProtection="1">
      <alignment vertical="center"/>
    </xf>
    <xf numFmtId="4" fontId="21" fillId="0" borderId="0" xfId="8" applyNumberFormat="1" applyFont="1">
      <alignment vertical="center"/>
    </xf>
    <xf numFmtId="3" fontId="14" fillId="0" borderId="0" xfId="8" applyFont="1" applyBorder="1" applyAlignment="1">
      <alignment horizontal="center" vertical="center" textRotation="90" wrapText="1"/>
    </xf>
    <xf numFmtId="3" fontId="14" fillId="0" borderId="0" xfId="8" applyFont="1" applyBorder="1" applyAlignment="1" applyProtection="1">
      <alignment horizontal="center" vertical="center"/>
    </xf>
    <xf numFmtId="3" fontId="11" fillId="0" borderId="0" xfId="8" applyNumberFormat="1" applyFont="1" applyBorder="1" applyAlignment="1" applyProtection="1">
      <alignment horizontal="center" vertical="center"/>
    </xf>
    <xf numFmtId="3" fontId="14" fillId="0" borderId="0" xfId="8" applyNumberFormat="1" applyFont="1" applyBorder="1" applyAlignment="1" applyProtection="1">
      <alignment horizontal="center" vertical="center"/>
    </xf>
    <xf numFmtId="10" fontId="20" fillId="0" borderId="0" xfId="9" applyNumberFormat="1" applyFont="1" applyBorder="1" applyAlignment="1" applyProtection="1">
      <alignment horizontal="center" vertical="center"/>
    </xf>
    <xf numFmtId="3" fontId="22" fillId="0" borderId="0" xfId="8" applyFont="1">
      <alignment vertical="center"/>
    </xf>
    <xf numFmtId="3" fontId="21" fillId="0" borderId="0" xfId="8" applyFont="1" applyBorder="1">
      <alignment vertical="center"/>
    </xf>
    <xf numFmtId="3" fontId="11" fillId="0" borderId="1" xfId="8" applyFont="1" applyBorder="1" applyAlignment="1">
      <alignment vertical="center" wrapText="1"/>
    </xf>
    <xf numFmtId="0" fontId="11" fillId="0" borderId="0" xfId="0" applyFont="1"/>
    <xf numFmtId="3" fontId="14" fillId="0" borderId="10" xfId="8" applyFont="1" applyBorder="1" applyAlignment="1" applyProtection="1">
      <alignment horizontal="right" vertical="center" indent="1"/>
    </xf>
    <xf numFmtId="3" fontId="14" fillId="0" borderId="11" xfId="8" applyFont="1" applyBorder="1" applyAlignment="1" applyProtection="1">
      <alignment horizontal="right" vertical="center" indent="1"/>
    </xf>
    <xf numFmtId="3" fontId="23" fillId="0" borderId="30" xfId="8" applyNumberFormat="1" applyFont="1" applyBorder="1" applyAlignment="1" applyProtection="1">
      <alignment horizontal="right" vertical="center" indent="1"/>
      <protection locked="0"/>
    </xf>
    <xf numFmtId="3" fontId="23" fillId="0" borderId="0" xfId="8" applyNumberFormat="1" applyFont="1" applyBorder="1" applyAlignment="1" applyProtection="1">
      <alignment horizontal="center" vertical="center"/>
    </xf>
    <xf numFmtId="3" fontId="23" fillId="0" borderId="1" xfId="8" applyFont="1" applyBorder="1" applyAlignment="1">
      <alignment horizontal="center" vertical="center"/>
    </xf>
    <xf numFmtId="3" fontId="7" fillId="0" borderId="0" xfId="8">
      <alignment vertical="center"/>
    </xf>
    <xf numFmtId="10" fontId="25" fillId="0" borderId="41" xfId="9" applyNumberFormat="1" applyFont="1" applyBorder="1" applyAlignment="1" applyProtection="1">
      <alignment horizontal="right" vertical="center" indent="1"/>
    </xf>
    <xf numFmtId="10" fontId="25" fillId="0" borderId="7" xfId="9" applyNumberFormat="1" applyFont="1" applyBorder="1" applyAlignment="1" applyProtection="1">
      <alignment horizontal="right" vertical="center" indent="1"/>
    </xf>
    <xf numFmtId="10" fontId="25" fillId="0" borderId="6" xfId="9" applyNumberFormat="1" applyFont="1" applyBorder="1" applyAlignment="1" applyProtection="1">
      <alignment horizontal="right" vertical="center" indent="1"/>
    </xf>
    <xf numFmtId="10" fontId="25" fillId="0" borderId="16" xfId="9" applyNumberFormat="1" applyFont="1" applyBorder="1" applyAlignment="1" applyProtection="1">
      <alignment horizontal="right" vertical="center" indent="1"/>
    </xf>
    <xf numFmtId="10" fontId="25" fillId="0" borderId="29" xfId="9" applyNumberFormat="1" applyFont="1" applyBorder="1" applyAlignment="1" applyProtection="1">
      <alignment horizontal="right" vertical="center" indent="1"/>
    </xf>
    <xf numFmtId="3" fontId="26" fillId="0" borderId="41" xfId="8" applyNumberFormat="1" applyFont="1" applyBorder="1" applyAlignment="1" applyProtection="1">
      <alignment horizontal="right" vertical="center" indent="1"/>
      <protection locked="0"/>
    </xf>
    <xf numFmtId="10" fontId="27" fillId="2" borderId="32" xfId="9" applyNumberFormat="1" applyFont="1" applyFill="1" applyBorder="1" applyAlignment="1" applyProtection="1">
      <alignment horizontal="right" vertical="center"/>
    </xf>
    <xf numFmtId="3" fontId="28" fillId="0" borderId="0" xfId="8" applyFont="1">
      <alignment vertical="center"/>
    </xf>
    <xf numFmtId="3" fontId="26" fillId="0" borderId="1" xfId="8" applyFont="1" applyBorder="1" applyAlignment="1">
      <alignment horizontal="center" vertical="center"/>
    </xf>
    <xf numFmtId="3" fontId="7" fillId="0" borderId="0" xfId="8" applyBorder="1" applyAlignment="1">
      <alignment horizontal="center" vertical="center"/>
    </xf>
    <xf numFmtId="3" fontId="7" fillId="0" borderId="0" xfId="8" applyBorder="1">
      <alignment vertical="center"/>
    </xf>
    <xf numFmtId="3" fontId="23" fillId="0" borderId="18" xfId="8" applyNumberFormat="1" applyFont="1" applyBorder="1" applyAlignment="1" applyProtection="1">
      <alignment horizontal="right" vertical="center" indent="1"/>
      <protection locked="0"/>
    </xf>
    <xf numFmtId="3" fontId="23" fillId="0" borderId="19" xfId="8" applyNumberFormat="1" applyFont="1" applyBorder="1" applyAlignment="1" applyProtection="1">
      <alignment horizontal="right" vertical="center" indent="1"/>
      <protection locked="0"/>
    </xf>
    <xf numFmtId="3" fontId="23" fillId="0" borderId="20" xfId="8" applyNumberFormat="1" applyFont="1" applyBorder="1" applyAlignment="1" applyProtection="1">
      <alignment horizontal="right" vertical="center" indent="1"/>
      <protection locked="0"/>
    </xf>
    <xf numFmtId="3" fontId="23" fillId="0" borderId="21" xfId="8" applyNumberFormat="1" applyFont="1" applyBorder="1" applyAlignment="1" applyProtection="1">
      <alignment horizontal="right" vertical="center" indent="1"/>
      <protection locked="0"/>
    </xf>
    <xf numFmtId="3" fontId="26" fillId="0" borderId="40" xfId="8" applyNumberFormat="1" applyFont="1" applyBorder="1" applyAlignment="1" applyProtection="1">
      <alignment horizontal="right" vertical="center" indent="1"/>
      <protection locked="0"/>
    </xf>
    <xf numFmtId="3" fontId="23" fillId="0" borderId="24" xfId="8" applyNumberFormat="1" applyFont="1" applyBorder="1" applyAlignment="1" applyProtection="1">
      <alignment horizontal="right" vertical="center" indent="1"/>
      <protection locked="0"/>
    </xf>
    <xf numFmtId="165" fontId="23" fillId="0" borderId="30" xfId="15" applyNumberFormat="1" applyFont="1" applyBorder="1" applyAlignment="1" applyProtection="1">
      <alignment horizontal="right" vertical="center" indent="1"/>
      <protection locked="0"/>
    </xf>
    <xf numFmtId="165" fontId="26" fillId="0" borderId="41" xfId="15" applyNumberFormat="1" applyFont="1" applyBorder="1" applyAlignment="1" applyProtection="1">
      <alignment horizontal="right" vertical="center" indent="1"/>
      <protection locked="0"/>
    </xf>
    <xf numFmtId="165" fontId="17" fillId="5" borderId="34" xfId="15" applyNumberFormat="1" applyFont="1" applyFill="1" applyBorder="1" applyAlignment="1">
      <alignment horizontal="right" vertical="center" wrapText="1"/>
    </xf>
    <xf numFmtId="165" fontId="17" fillId="5" borderId="38" xfId="15" applyNumberFormat="1" applyFont="1" applyFill="1" applyBorder="1" applyAlignment="1">
      <alignment horizontal="right" vertical="center" wrapText="1"/>
    </xf>
    <xf numFmtId="165" fontId="17" fillId="5" borderId="39" xfId="15" applyNumberFormat="1" applyFont="1" applyFill="1" applyBorder="1" applyAlignment="1">
      <alignment horizontal="right" vertical="center" wrapText="1"/>
    </xf>
    <xf numFmtId="165" fontId="17" fillId="5" borderId="32" xfId="15" applyNumberFormat="1" applyFont="1" applyFill="1" applyBorder="1" applyAlignment="1">
      <alignment horizontal="right" vertical="center" wrapText="1"/>
    </xf>
    <xf numFmtId="165" fontId="23" fillId="0" borderId="24" xfId="15" applyNumberFormat="1" applyFont="1" applyBorder="1" applyAlignment="1" applyProtection="1">
      <alignment horizontal="right" vertical="center" indent="1"/>
    </xf>
    <xf numFmtId="165" fontId="26" fillId="0" borderId="6" xfId="15" applyNumberFormat="1" applyFont="1" applyBorder="1" applyAlignment="1" applyProtection="1">
      <alignment horizontal="right" vertical="center" indent="1"/>
    </xf>
    <xf numFmtId="165" fontId="23" fillId="0" borderId="25" xfId="15" applyNumberFormat="1" applyFont="1" applyBorder="1" applyAlignment="1" applyProtection="1">
      <alignment horizontal="right" vertical="center" indent="1"/>
    </xf>
    <xf numFmtId="165" fontId="26" fillId="0" borderId="7" xfId="15" applyNumberFormat="1" applyFont="1" applyBorder="1" applyAlignment="1" applyProtection="1">
      <alignment horizontal="right" vertical="center" indent="1"/>
    </xf>
    <xf numFmtId="165" fontId="23" fillId="0" borderId="22" xfId="15" applyNumberFormat="1" applyFont="1" applyBorder="1" applyAlignment="1" applyProtection="1">
      <alignment horizontal="right" vertical="center" indent="1"/>
    </xf>
    <xf numFmtId="165" fontId="26" fillId="0" borderId="16" xfId="15" applyNumberFormat="1" applyFont="1" applyBorder="1" applyAlignment="1" applyProtection="1">
      <alignment horizontal="right" vertical="center" indent="1"/>
    </xf>
    <xf numFmtId="165" fontId="23" fillId="0" borderId="23" xfId="15" applyNumberFormat="1" applyFont="1" applyBorder="1" applyAlignment="1" applyProtection="1">
      <alignment horizontal="right" vertical="center" indent="1"/>
    </xf>
    <xf numFmtId="165" fontId="26" fillId="0" borderId="29" xfId="15" applyNumberFormat="1" applyFont="1" applyBorder="1" applyAlignment="1" applyProtection="1">
      <alignment horizontal="right" vertical="center" indent="1"/>
    </xf>
    <xf numFmtId="165" fontId="23" fillId="3" borderId="42" xfId="15" applyNumberFormat="1" applyFont="1" applyFill="1" applyBorder="1" applyAlignment="1" applyProtection="1">
      <alignment horizontal="right" vertical="center"/>
    </xf>
    <xf numFmtId="165" fontId="23" fillId="3" borderId="22" xfId="15" applyNumberFormat="1" applyFont="1" applyFill="1" applyBorder="1" applyAlignment="1" applyProtection="1">
      <alignment horizontal="right" vertical="center"/>
    </xf>
    <xf numFmtId="165" fontId="23" fillId="3" borderId="43" xfId="15" applyNumberFormat="1" applyFont="1" applyFill="1" applyBorder="1" applyAlignment="1" applyProtection="1">
      <alignment horizontal="right" vertical="center"/>
    </xf>
    <xf numFmtId="165" fontId="24" fillId="3" borderId="44" xfId="15" applyNumberFormat="1" applyFont="1" applyFill="1" applyBorder="1" applyAlignment="1" applyProtection="1">
      <alignment horizontal="right" vertical="center"/>
      <protection locked="0"/>
    </xf>
    <xf numFmtId="165" fontId="26" fillId="3" borderId="44" xfId="15" applyNumberFormat="1" applyFont="1" applyFill="1" applyBorder="1" applyAlignment="1" applyProtection="1">
      <alignment horizontal="right" vertical="center"/>
      <protection locked="0"/>
    </xf>
    <xf numFmtId="165" fontId="26" fillId="3" borderId="46" xfId="15" applyNumberFormat="1" applyFont="1" applyFill="1" applyBorder="1" applyAlignment="1" applyProtection="1">
      <alignment horizontal="right" vertical="center"/>
      <protection locked="0"/>
    </xf>
    <xf numFmtId="165" fontId="23" fillId="3" borderId="31" xfId="15" applyNumberFormat="1" applyFont="1" applyFill="1" applyBorder="1" applyAlignment="1" applyProtection="1">
      <alignment horizontal="right" vertical="center"/>
    </xf>
    <xf numFmtId="165" fontId="23" fillId="3" borderId="25" xfId="15" applyNumberFormat="1" applyFont="1" applyFill="1" applyBorder="1" applyAlignment="1" applyProtection="1">
      <alignment horizontal="right" vertical="center"/>
    </xf>
    <xf numFmtId="165" fontId="23" fillId="3" borderId="46" xfId="15" applyNumberFormat="1" applyFont="1" applyFill="1" applyBorder="1" applyAlignment="1" applyProtection="1">
      <alignment horizontal="right" vertical="center"/>
    </xf>
    <xf numFmtId="165" fontId="23" fillId="0" borderId="30" xfId="15" applyNumberFormat="1" applyFont="1" applyBorder="1" applyAlignment="1" applyProtection="1">
      <alignment horizontal="right" vertical="center"/>
    </xf>
    <xf numFmtId="165" fontId="23" fillId="0" borderId="36" xfId="15" applyNumberFormat="1" applyFont="1" applyBorder="1" applyAlignment="1" applyProtection="1">
      <alignment horizontal="right" vertical="center"/>
    </xf>
    <xf numFmtId="165" fontId="26" fillId="0" borderId="6" xfId="15" applyNumberFormat="1" applyFont="1" applyBorder="1" applyAlignment="1" applyProtection="1">
      <alignment horizontal="right" vertical="center"/>
    </xf>
    <xf numFmtId="165" fontId="23" fillId="0" borderId="25" xfId="15" applyNumberFormat="1" applyFont="1" applyBorder="1" applyAlignment="1" applyProtection="1">
      <alignment horizontal="right" vertical="center"/>
    </xf>
    <xf numFmtId="165" fontId="23" fillId="0" borderId="26" xfId="15" applyNumberFormat="1" applyFont="1" applyBorder="1" applyAlignment="1" applyProtection="1">
      <alignment horizontal="right" vertical="center"/>
    </xf>
    <xf numFmtId="165" fontId="26" fillId="0" borderId="7" xfId="15" applyNumberFormat="1" applyFont="1" applyBorder="1" applyAlignment="1" applyProtection="1">
      <alignment horizontal="right" vertical="center"/>
    </xf>
    <xf numFmtId="165" fontId="23" fillId="0" borderId="22" xfId="15" applyNumberFormat="1" applyFont="1" applyBorder="1" applyAlignment="1" applyProtection="1">
      <alignment horizontal="right" vertical="center"/>
    </xf>
    <xf numFmtId="165" fontId="23" fillId="0" borderId="27" xfId="15" applyNumberFormat="1" applyFont="1" applyBorder="1" applyAlignment="1" applyProtection="1">
      <alignment horizontal="right" vertical="center"/>
    </xf>
    <xf numFmtId="165" fontId="26" fillId="0" borderId="16" xfId="15" applyNumberFormat="1" applyFont="1" applyBorder="1" applyAlignment="1" applyProtection="1">
      <alignment horizontal="right" vertical="center"/>
    </xf>
    <xf numFmtId="165" fontId="23" fillId="0" borderId="23" xfId="15" applyNumberFormat="1" applyFont="1" applyBorder="1" applyAlignment="1" applyProtection="1">
      <alignment horizontal="right" vertical="center"/>
    </xf>
    <xf numFmtId="165" fontId="23" fillId="0" borderId="28" xfId="15" applyNumberFormat="1" applyFont="1" applyBorder="1" applyAlignment="1" applyProtection="1">
      <alignment horizontal="right" vertical="center"/>
    </xf>
    <xf numFmtId="165" fontId="26" fillId="0" borderId="29" xfId="15" applyNumberFormat="1" applyFont="1" applyBorder="1" applyAlignment="1" applyProtection="1">
      <alignment horizontal="right" vertical="center"/>
    </xf>
    <xf numFmtId="3" fontId="23" fillId="0" borderId="1" xfId="8" applyFont="1" applyBorder="1">
      <alignment vertical="center"/>
    </xf>
    <xf numFmtId="165" fontId="17" fillId="5" borderId="56" xfId="15" applyNumberFormat="1" applyFont="1" applyFill="1" applyBorder="1" applyAlignment="1">
      <alignment horizontal="right" vertical="center" wrapText="1"/>
    </xf>
    <xf numFmtId="49" fontId="15" fillId="4" borderId="48" xfId="14" applyFont="1" applyFill="1" applyBorder="1" applyAlignment="1" applyProtection="1">
      <alignment horizontal="center" vertical="center" wrapText="1"/>
    </xf>
    <xf numFmtId="49" fontId="15" fillId="4" borderId="32" xfId="14" applyFont="1" applyFill="1" applyBorder="1" applyAlignment="1" applyProtection="1">
      <alignment horizontal="center" vertical="center" wrapText="1"/>
    </xf>
    <xf numFmtId="0" fontId="19" fillId="0" borderId="0" xfId="4" applyFont="1" applyFill="1" applyAlignment="1" applyProtection="1">
      <alignment horizontal="center" vertical="center"/>
      <protection locked="0"/>
    </xf>
    <xf numFmtId="49" fontId="15" fillId="4" borderId="37" xfId="14" applyFont="1" applyFill="1" applyBorder="1" applyAlignment="1" applyProtection="1">
      <alignment horizontal="center" vertical="center" wrapText="1"/>
    </xf>
    <xf numFmtId="49" fontId="15" fillId="4" borderId="34" xfId="14" applyFont="1" applyFill="1" applyBorder="1" applyAlignment="1" applyProtection="1">
      <alignment horizontal="center" vertical="center" wrapText="1"/>
    </xf>
    <xf numFmtId="49" fontId="15" fillId="4" borderId="51" xfId="14" applyFont="1" applyFill="1" applyBorder="1" applyAlignment="1" applyProtection="1">
      <alignment horizontal="center" vertical="center" wrapText="1"/>
    </xf>
    <xf numFmtId="49" fontId="15" fillId="4" borderId="38" xfId="14" applyFont="1" applyFill="1" applyBorder="1" applyAlignment="1" applyProtection="1">
      <alignment horizontal="center" vertical="center" wrapText="1"/>
    </xf>
    <xf numFmtId="0" fontId="16" fillId="4" borderId="48" xfId="0" applyFont="1" applyFill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center" vertical="center" wrapText="1"/>
    </xf>
    <xf numFmtId="3" fontId="14" fillId="0" borderId="45" xfId="8" applyFont="1" applyBorder="1" applyAlignment="1" applyProtection="1">
      <alignment horizontal="center" vertical="center"/>
    </xf>
    <xf numFmtId="3" fontId="14" fillId="0" borderId="46" xfId="8" applyFont="1" applyBorder="1" applyAlignment="1" applyProtection="1">
      <alignment horizontal="center" vertical="center"/>
    </xf>
    <xf numFmtId="49" fontId="15" fillId="4" borderId="53" xfId="14" applyFont="1" applyFill="1" applyBorder="1" applyAlignment="1" applyProtection="1">
      <alignment horizontal="center" vertical="center" wrapText="1"/>
    </xf>
    <xf numFmtId="49" fontId="15" fillId="4" borderId="39" xfId="14" applyFont="1" applyFill="1" applyBorder="1" applyAlignment="1" applyProtection="1">
      <alignment horizontal="center" vertical="center" wrapText="1"/>
    </xf>
    <xf numFmtId="3" fontId="14" fillId="0" borderId="55" xfId="8" applyFont="1" applyBorder="1" applyAlignment="1" applyProtection="1">
      <alignment horizontal="center" vertical="center"/>
    </xf>
    <xf numFmtId="3" fontId="14" fillId="0" borderId="40" xfId="8" applyFont="1" applyBorder="1" applyAlignment="1" applyProtection="1">
      <alignment horizontal="center" vertical="center"/>
    </xf>
    <xf numFmtId="3" fontId="14" fillId="0" borderId="54" xfId="8" applyFont="1" applyBorder="1" applyAlignment="1" applyProtection="1">
      <alignment horizontal="right" vertical="center" indent="1"/>
    </xf>
    <xf numFmtId="3" fontId="14" fillId="0" borderId="44" xfId="8" applyFont="1" applyBorder="1" applyAlignment="1" applyProtection="1">
      <alignment horizontal="right" vertical="center" indent="1"/>
    </xf>
    <xf numFmtId="3" fontId="14" fillId="0" borderId="45" xfId="8" applyFont="1" applyBorder="1" applyAlignment="1" applyProtection="1">
      <alignment horizontal="right" vertical="center" indent="1"/>
    </xf>
    <xf numFmtId="3" fontId="14" fillId="0" borderId="46" xfId="8" applyFont="1" applyBorder="1" applyAlignment="1" applyProtection="1">
      <alignment horizontal="right" vertical="center" indent="1"/>
    </xf>
    <xf numFmtId="49" fontId="15" fillId="4" borderId="47" xfId="14" applyFont="1" applyFill="1" applyBorder="1" applyAlignment="1" applyProtection="1">
      <alignment horizontal="center" vertical="center" wrapText="1"/>
    </xf>
    <xf numFmtId="49" fontId="15" fillId="4" borderId="52" xfId="14" applyFont="1" applyFill="1" applyBorder="1" applyAlignment="1" applyProtection="1">
      <alignment horizontal="center" vertical="center" wrapText="1"/>
    </xf>
    <xf numFmtId="49" fontId="15" fillId="4" borderId="10" xfId="14" applyFont="1" applyFill="1" applyBorder="1" applyAlignment="1" applyProtection="1">
      <alignment horizontal="center" vertical="center" wrapText="1"/>
    </xf>
    <xf numFmtId="49" fontId="15" fillId="4" borderId="41" xfId="14" applyFont="1" applyFill="1" applyBorder="1" applyAlignment="1" applyProtection="1">
      <alignment horizontal="center" vertical="center" wrapText="1"/>
    </xf>
    <xf numFmtId="3" fontId="14" fillId="0" borderId="37" xfId="8" applyFont="1" applyBorder="1" applyAlignment="1">
      <alignment horizontal="center" vertical="center" textRotation="90" wrapText="1"/>
    </xf>
    <xf numFmtId="3" fontId="14" fillId="0" borderId="35" xfId="8" applyFont="1" applyBorder="1" applyAlignment="1">
      <alignment horizontal="center" vertical="center" textRotation="90" wrapText="1"/>
    </xf>
    <xf numFmtId="3" fontId="14" fillId="0" borderId="34" xfId="8" applyFont="1" applyBorder="1" applyAlignment="1">
      <alignment horizontal="center" vertical="center" textRotation="90" wrapText="1"/>
    </xf>
    <xf numFmtId="3" fontId="17" fillId="5" borderId="14" xfId="0" applyNumberFormat="1" applyFont="1" applyFill="1" applyBorder="1" applyAlignment="1">
      <alignment horizontal="center" vertical="center" wrapText="1"/>
    </xf>
    <xf numFmtId="3" fontId="17" fillId="5" borderId="15" xfId="0" applyNumberFormat="1" applyFont="1" applyFill="1" applyBorder="1" applyAlignment="1">
      <alignment horizontal="center" vertical="center" wrapText="1"/>
    </xf>
    <xf numFmtId="3" fontId="14" fillId="0" borderId="45" xfId="8" applyFont="1" applyBorder="1" applyAlignment="1" applyProtection="1">
      <alignment horizontal="center" vertical="center" wrapText="1"/>
    </xf>
    <xf numFmtId="3" fontId="14" fillId="0" borderId="46" xfId="8" applyFont="1" applyBorder="1" applyAlignment="1" applyProtection="1">
      <alignment horizontal="center" vertical="center" wrapText="1"/>
    </xf>
    <xf numFmtId="3" fontId="17" fillId="5" borderId="49" xfId="0" applyNumberFormat="1" applyFont="1" applyFill="1" applyBorder="1" applyAlignment="1">
      <alignment horizontal="center" vertical="center" wrapText="1"/>
    </xf>
    <xf numFmtId="3" fontId="17" fillId="5" borderId="50" xfId="0" applyNumberFormat="1" applyFont="1" applyFill="1" applyBorder="1" applyAlignment="1">
      <alignment horizontal="center" vertical="center" wrapText="1"/>
    </xf>
  </cellXfs>
  <cellStyles count="16">
    <cellStyle name="Čárka" xfId="15" builtinId="3"/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ormální" xfId="0" builtinId="0"/>
    <cellStyle name="Normální 2" xfId="7"/>
    <cellStyle name="normální_TABULKY -  krátkodobá - 1. pololetí 2003" xfId="8"/>
    <cellStyle name="Procenta" xfId="9" builtinId="5"/>
    <cellStyle name="Procenta 2" xfId="10"/>
    <cellStyle name="součty" xfId="11"/>
    <cellStyle name="součty2dm" xfId="12"/>
    <cellStyle name="text" xfId="13"/>
    <cellStyle name="txt tab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2</xdr:col>
      <xdr:colOff>0</xdr:colOff>
      <xdr:row>4</xdr:row>
      <xdr:rowOff>228600</xdr:rowOff>
    </xdr:to>
    <xdr:sp macro="" textlink="">
      <xdr:nvSpPr>
        <xdr:cNvPr id="1428" name="Line 1"/>
        <xdr:cNvSpPr>
          <a:spLocks noChangeShapeType="1"/>
        </xdr:cNvSpPr>
      </xdr:nvSpPr>
      <xdr:spPr bwMode="auto">
        <a:xfrm>
          <a:off x="0" y="759619"/>
          <a:ext cx="1428750" cy="46910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29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30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31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3</xdr:row>
      <xdr:rowOff>12549</xdr:rowOff>
    </xdr:from>
    <xdr:to>
      <xdr:col>2</xdr:col>
      <xdr:colOff>12094</xdr:colOff>
      <xdr:row>4</xdr:row>
      <xdr:rowOff>231624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12094" y="755499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7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8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9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25</xdr:row>
      <xdr:rowOff>12549</xdr:rowOff>
    </xdr:from>
    <xdr:to>
      <xdr:col>2</xdr:col>
      <xdr:colOff>12094</xdr:colOff>
      <xdr:row>26</xdr:row>
      <xdr:rowOff>231624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12094" y="6337149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9525</xdr:rowOff>
    </xdr:from>
    <xdr:to>
      <xdr:col>2</xdr:col>
      <xdr:colOff>0</xdr:colOff>
      <xdr:row>4</xdr:row>
      <xdr:rowOff>228600</xdr:rowOff>
    </xdr:to>
    <xdr:sp macro="" textlink="">
      <xdr:nvSpPr>
        <xdr:cNvPr id="11" name="Line 1"/>
        <xdr:cNvSpPr>
          <a:spLocks noChangeShapeType="1"/>
        </xdr:cNvSpPr>
      </xdr:nvSpPr>
      <xdr:spPr bwMode="auto">
        <a:xfrm>
          <a:off x="0" y="739775"/>
          <a:ext cx="1534583" cy="46249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2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3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S64"/>
  <sheetViews>
    <sheetView showGridLines="0" tabSelected="1" zoomScale="90" zoomScaleNormal="90" zoomScaleSheetLayoutView="75" workbookViewId="0">
      <selection activeCell="H14" sqref="H14"/>
    </sheetView>
  </sheetViews>
  <sheetFormatPr defaultColWidth="8" defaultRowHeight="10.5" x14ac:dyDescent="0.2"/>
  <cols>
    <col min="1" max="1" width="5.7109375" style="17" customWidth="1"/>
    <col min="2" max="2" width="17.28515625" style="17" bestFit="1" customWidth="1"/>
    <col min="3" max="4" width="11.7109375" style="17" customWidth="1"/>
    <col min="5" max="5" width="14.42578125" style="17" bestFit="1" customWidth="1"/>
    <col min="6" max="6" width="12.42578125" style="17" customWidth="1"/>
    <col min="7" max="8" width="11.7109375" style="17" customWidth="1"/>
    <col min="9" max="10" width="14.28515625" style="17" bestFit="1" customWidth="1"/>
    <col min="11" max="16" width="11.7109375" style="17" customWidth="1"/>
    <col min="17" max="17" width="13.7109375" style="27" customWidth="1"/>
    <col min="18" max="19" width="10.7109375" style="17" customWidth="1"/>
    <col min="20" max="16384" width="8" style="17"/>
  </cols>
  <sheetData>
    <row r="1" spans="1:18" ht="20.100000000000001" customHeight="1" x14ac:dyDescent="0.2">
      <c r="A1" s="93" t="s">
        <v>42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</row>
    <row r="2" spans="1:18" ht="20.100000000000001" customHeight="1" x14ac:dyDescent="0.2">
      <c r="A2" s="93" t="s">
        <v>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</row>
    <row r="3" spans="1:18" ht="20.100000000000001" customHeight="1" thickBot="1" x14ac:dyDescent="0.25">
      <c r="A3" s="18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19"/>
    </row>
    <row r="4" spans="1:18" ht="20.100000000000001" customHeight="1" x14ac:dyDescent="0.2">
      <c r="A4" s="3"/>
      <c r="B4" s="7" t="s">
        <v>16</v>
      </c>
      <c r="C4" s="94" t="s">
        <v>20</v>
      </c>
      <c r="D4" s="96" t="s">
        <v>36</v>
      </c>
      <c r="E4" s="96" t="s">
        <v>27</v>
      </c>
      <c r="F4" s="96" t="s">
        <v>37</v>
      </c>
      <c r="G4" s="96" t="s">
        <v>18</v>
      </c>
      <c r="H4" s="96" t="s">
        <v>38</v>
      </c>
      <c r="I4" s="96" t="s">
        <v>28</v>
      </c>
      <c r="J4" s="96" t="s">
        <v>25</v>
      </c>
      <c r="K4" s="96" t="s">
        <v>17</v>
      </c>
      <c r="L4" s="96" t="s">
        <v>39</v>
      </c>
      <c r="M4" s="96" t="s">
        <v>40</v>
      </c>
      <c r="N4" s="96" t="s">
        <v>24</v>
      </c>
      <c r="O4" s="96" t="s">
        <v>21</v>
      </c>
      <c r="P4" s="102" t="s">
        <v>23</v>
      </c>
      <c r="Q4" s="91" t="s">
        <v>0</v>
      </c>
      <c r="R4" s="98" t="s">
        <v>1</v>
      </c>
    </row>
    <row r="5" spans="1:18" ht="20.100000000000001" customHeight="1" thickBot="1" x14ac:dyDescent="0.25">
      <c r="A5" s="5" t="s">
        <v>33</v>
      </c>
      <c r="B5" s="8"/>
      <c r="C5" s="95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103"/>
      <c r="Q5" s="92"/>
      <c r="R5" s="99"/>
    </row>
    <row r="6" spans="1:18" ht="20.100000000000001" customHeight="1" x14ac:dyDescent="0.2">
      <c r="A6" s="104"/>
      <c r="B6" s="105"/>
      <c r="C6" s="48"/>
      <c r="D6" s="53"/>
      <c r="E6" s="49"/>
      <c r="F6" s="49"/>
      <c r="G6" s="49"/>
      <c r="H6" s="49"/>
      <c r="I6" s="50"/>
      <c r="J6" s="50"/>
      <c r="K6" s="50"/>
      <c r="L6" s="50"/>
      <c r="M6" s="50"/>
      <c r="N6" s="50"/>
      <c r="O6" s="50"/>
      <c r="P6" s="51"/>
      <c r="Q6" s="52"/>
      <c r="R6" s="37"/>
    </row>
    <row r="7" spans="1:18" ht="20.100000000000001" customHeight="1" x14ac:dyDescent="0.2">
      <c r="A7" s="100" t="s">
        <v>30</v>
      </c>
      <c r="B7" s="101"/>
      <c r="C7" s="68">
        <v>23690</v>
      </c>
      <c r="D7" s="69">
        <v>45147</v>
      </c>
      <c r="E7" s="69">
        <v>9487</v>
      </c>
      <c r="F7" s="69">
        <v>24605</v>
      </c>
      <c r="G7" s="69">
        <v>21170</v>
      </c>
      <c r="H7" s="69">
        <v>37219</v>
      </c>
      <c r="I7" s="69">
        <v>25116</v>
      </c>
      <c r="J7" s="69">
        <v>20937</v>
      </c>
      <c r="K7" s="69">
        <v>26157</v>
      </c>
      <c r="L7" s="69">
        <v>64447</v>
      </c>
      <c r="M7" s="69">
        <v>52370</v>
      </c>
      <c r="N7" s="69">
        <v>31040</v>
      </c>
      <c r="O7" s="69">
        <v>18416</v>
      </c>
      <c r="P7" s="70">
        <v>18961</v>
      </c>
      <c r="Q7" s="71">
        <v>418762</v>
      </c>
      <c r="R7" s="37">
        <f t="shared" ref="R7:R15" si="0">Q7/$Q$16</f>
        <v>0.62375736198786336</v>
      </c>
    </row>
    <row r="8" spans="1:18" ht="20.100000000000001" customHeight="1" x14ac:dyDescent="0.2">
      <c r="A8" s="100" t="s">
        <v>31</v>
      </c>
      <c r="B8" s="101"/>
      <c r="C8" s="68">
        <v>4138</v>
      </c>
      <c r="D8" s="69">
        <v>7924</v>
      </c>
      <c r="E8" s="69">
        <v>1728</v>
      </c>
      <c r="F8" s="69">
        <v>3850</v>
      </c>
      <c r="G8" s="69">
        <v>2887</v>
      </c>
      <c r="H8" s="69">
        <v>8457</v>
      </c>
      <c r="I8" s="69">
        <v>4845</v>
      </c>
      <c r="J8" s="69">
        <v>3490</v>
      </c>
      <c r="K8" s="69">
        <v>4364</v>
      </c>
      <c r="L8" s="69">
        <v>7608</v>
      </c>
      <c r="M8" s="69">
        <v>8028</v>
      </c>
      <c r="N8" s="69">
        <v>5021</v>
      </c>
      <c r="O8" s="69">
        <v>3537</v>
      </c>
      <c r="P8" s="70">
        <v>4393</v>
      </c>
      <c r="Q8" s="71">
        <v>70270</v>
      </c>
      <c r="R8" s="37">
        <f t="shared" si="0"/>
        <v>0.10466907175648019</v>
      </c>
    </row>
    <row r="9" spans="1:18" ht="20.100000000000001" customHeight="1" x14ac:dyDescent="0.2">
      <c r="A9" s="100" t="s">
        <v>32</v>
      </c>
      <c r="B9" s="101"/>
      <c r="C9" s="68">
        <v>2746</v>
      </c>
      <c r="D9" s="69">
        <v>4424</v>
      </c>
      <c r="E9" s="69">
        <v>1384</v>
      </c>
      <c r="F9" s="69">
        <v>2303</v>
      </c>
      <c r="G9" s="69">
        <v>1557</v>
      </c>
      <c r="H9" s="69">
        <v>5175</v>
      </c>
      <c r="I9" s="69">
        <v>2954</v>
      </c>
      <c r="J9" s="69">
        <v>2032</v>
      </c>
      <c r="K9" s="69">
        <v>2348</v>
      </c>
      <c r="L9" s="69">
        <v>4118</v>
      </c>
      <c r="M9" s="69">
        <v>4159</v>
      </c>
      <c r="N9" s="69">
        <v>2732</v>
      </c>
      <c r="O9" s="69">
        <v>2029</v>
      </c>
      <c r="P9" s="70">
        <v>2780</v>
      </c>
      <c r="Q9" s="72">
        <v>40741</v>
      </c>
      <c r="R9" s="37">
        <f t="shared" si="0"/>
        <v>6.0684824995456944E-2</v>
      </c>
    </row>
    <row r="10" spans="1:18" ht="20.100000000000001" customHeight="1" x14ac:dyDescent="0.2">
      <c r="A10" s="100" t="s">
        <v>5</v>
      </c>
      <c r="B10" s="101"/>
      <c r="C10" s="68">
        <v>3678</v>
      </c>
      <c r="D10" s="69">
        <v>6657</v>
      </c>
      <c r="E10" s="69">
        <v>1408</v>
      </c>
      <c r="F10" s="69">
        <v>3073</v>
      </c>
      <c r="G10" s="69">
        <v>2391</v>
      </c>
      <c r="H10" s="69">
        <v>7900</v>
      </c>
      <c r="I10" s="69">
        <v>4167</v>
      </c>
      <c r="J10" s="69">
        <v>2972</v>
      </c>
      <c r="K10" s="69">
        <v>3466</v>
      </c>
      <c r="L10" s="69">
        <v>5826</v>
      </c>
      <c r="M10" s="69">
        <v>5922</v>
      </c>
      <c r="N10" s="69">
        <v>4105</v>
      </c>
      <c r="O10" s="69">
        <v>3247</v>
      </c>
      <c r="P10" s="70">
        <v>4173</v>
      </c>
      <c r="Q10" s="72">
        <v>58985</v>
      </c>
      <c r="R10" s="37">
        <f t="shared" si="0"/>
        <v>8.7859758041212238E-2</v>
      </c>
    </row>
    <row r="11" spans="1:18" ht="20.100000000000001" customHeight="1" x14ac:dyDescent="0.2">
      <c r="A11" s="100" t="s">
        <v>6</v>
      </c>
      <c r="B11" s="101"/>
      <c r="C11" s="68">
        <v>1730</v>
      </c>
      <c r="D11" s="69">
        <v>3128</v>
      </c>
      <c r="E11" s="69">
        <v>588</v>
      </c>
      <c r="F11" s="69">
        <v>1383</v>
      </c>
      <c r="G11" s="69">
        <v>1058</v>
      </c>
      <c r="H11" s="69">
        <v>3946</v>
      </c>
      <c r="I11" s="69">
        <v>2062</v>
      </c>
      <c r="J11" s="69">
        <v>1342</v>
      </c>
      <c r="K11" s="69">
        <v>1521</v>
      </c>
      <c r="L11" s="69">
        <v>2272</v>
      </c>
      <c r="M11" s="69">
        <v>2395</v>
      </c>
      <c r="N11" s="69">
        <v>1898</v>
      </c>
      <c r="O11" s="69">
        <v>1466</v>
      </c>
      <c r="P11" s="70">
        <v>1911</v>
      </c>
      <c r="Q11" s="72">
        <v>26700</v>
      </c>
      <c r="R11" s="37">
        <f t="shared" si="0"/>
        <v>3.977037449691221E-2</v>
      </c>
    </row>
    <row r="12" spans="1:18" ht="20.100000000000001" customHeight="1" x14ac:dyDescent="0.2">
      <c r="A12" s="100" t="s">
        <v>7</v>
      </c>
      <c r="B12" s="101"/>
      <c r="C12" s="68">
        <v>2033</v>
      </c>
      <c r="D12" s="69">
        <v>3661</v>
      </c>
      <c r="E12" s="69">
        <v>746</v>
      </c>
      <c r="F12" s="69">
        <v>1662</v>
      </c>
      <c r="G12" s="69">
        <v>1340</v>
      </c>
      <c r="H12" s="69">
        <v>5127</v>
      </c>
      <c r="I12" s="69">
        <v>2521</v>
      </c>
      <c r="J12" s="69">
        <v>1619</v>
      </c>
      <c r="K12" s="69">
        <v>1768</v>
      </c>
      <c r="L12" s="69">
        <v>2740</v>
      </c>
      <c r="M12" s="69">
        <v>2887</v>
      </c>
      <c r="N12" s="69">
        <v>2335</v>
      </c>
      <c r="O12" s="69">
        <v>1754</v>
      </c>
      <c r="P12" s="70">
        <v>2259</v>
      </c>
      <c r="Q12" s="73">
        <v>32452</v>
      </c>
      <c r="R12" s="38">
        <f t="shared" si="0"/>
        <v>4.8338134575797567E-2</v>
      </c>
    </row>
    <row r="13" spans="1:18" ht="20.100000000000001" customHeight="1" x14ac:dyDescent="0.2">
      <c r="A13" s="100" t="s">
        <v>8</v>
      </c>
      <c r="B13" s="101"/>
      <c r="C13" s="68">
        <v>653</v>
      </c>
      <c r="D13" s="69">
        <v>1050</v>
      </c>
      <c r="E13" s="69">
        <v>208</v>
      </c>
      <c r="F13" s="69">
        <v>551</v>
      </c>
      <c r="G13" s="69">
        <v>461</v>
      </c>
      <c r="H13" s="69">
        <v>1537</v>
      </c>
      <c r="I13" s="69">
        <v>708</v>
      </c>
      <c r="J13" s="69">
        <v>519</v>
      </c>
      <c r="K13" s="69">
        <v>578</v>
      </c>
      <c r="L13" s="69">
        <v>775</v>
      </c>
      <c r="M13" s="69">
        <v>890</v>
      </c>
      <c r="N13" s="69">
        <v>809</v>
      </c>
      <c r="O13" s="69">
        <v>517</v>
      </c>
      <c r="P13" s="70">
        <v>668</v>
      </c>
      <c r="Q13" s="72">
        <v>9924</v>
      </c>
      <c r="R13" s="37">
        <f t="shared" si="0"/>
        <v>1.478206728491973E-2</v>
      </c>
    </row>
    <row r="14" spans="1:18" ht="20.100000000000001" customHeight="1" x14ac:dyDescent="0.2">
      <c r="A14" s="100" t="s">
        <v>9</v>
      </c>
      <c r="B14" s="101"/>
      <c r="C14" s="68">
        <v>346</v>
      </c>
      <c r="D14" s="69">
        <v>734</v>
      </c>
      <c r="E14" s="69">
        <v>125</v>
      </c>
      <c r="F14" s="69">
        <v>337</v>
      </c>
      <c r="G14" s="69">
        <v>325</v>
      </c>
      <c r="H14" s="69">
        <v>965</v>
      </c>
      <c r="I14" s="69">
        <v>402</v>
      </c>
      <c r="J14" s="69">
        <v>363</v>
      </c>
      <c r="K14" s="69">
        <v>366</v>
      </c>
      <c r="L14" s="69">
        <v>531</v>
      </c>
      <c r="M14" s="69">
        <v>633</v>
      </c>
      <c r="N14" s="69">
        <v>529</v>
      </c>
      <c r="O14" s="69">
        <v>305</v>
      </c>
      <c r="P14" s="70">
        <v>371</v>
      </c>
      <c r="Q14" s="72">
        <v>6332</v>
      </c>
      <c r="R14" s="37">
        <f t="shared" si="0"/>
        <v>9.431685817020528E-3</v>
      </c>
    </row>
    <row r="15" spans="1:18" ht="20.100000000000001" customHeight="1" x14ac:dyDescent="0.2">
      <c r="A15" s="119" t="s">
        <v>15</v>
      </c>
      <c r="B15" s="120"/>
      <c r="C15" s="74">
        <v>510</v>
      </c>
      <c r="D15" s="69">
        <v>825</v>
      </c>
      <c r="E15" s="75">
        <v>205</v>
      </c>
      <c r="F15" s="75">
        <v>410</v>
      </c>
      <c r="G15" s="75">
        <v>299</v>
      </c>
      <c r="H15" s="75">
        <v>963</v>
      </c>
      <c r="I15" s="75">
        <v>508</v>
      </c>
      <c r="J15" s="75">
        <v>354</v>
      </c>
      <c r="K15" s="75">
        <v>468</v>
      </c>
      <c r="L15" s="75">
        <v>645</v>
      </c>
      <c r="M15" s="75">
        <v>717</v>
      </c>
      <c r="N15" s="75">
        <v>553</v>
      </c>
      <c r="O15" s="75">
        <v>343</v>
      </c>
      <c r="P15" s="76">
        <v>388</v>
      </c>
      <c r="Q15" s="72">
        <v>7188</v>
      </c>
      <c r="R15" s="37">
        <f t="shared" si="0"/>
        <v>1.0706721044337265E-2</v>
      </c>
    </row>
    <row r="16" spans="1:18" ht="30" customHeight="1" thickBot="1" x14ac:dyDescent="0.25">
      <c r="A16" s="121" t="s">
        <v>34</v>
      </c>
      <c r="B16" s="122"/>
      <c r="C16" s="56">
        <v>39524</v>
      </c>
      <c r="D16" s="90">
        <v>73550</v>
      </c>
      <c r="E16" s="57">
        <v>15879</v>
      </c>
      <c r="F16" s="57">
        <v>38174</v>
      </c>
      <c r="G16" s="57">
        <v>31488</v>
      </c>
      <c r="H16" s="57">
        <v>71289</v>
      </c>
      <c r="I16" s="57">
        <v>43283</v>
      </c>
      <c r="J16" s="57">
        <v>33628</v>
      </c>
      <c r="K16" s="57">
        <v>41036</v>
      </c>
      <c r="L16" s="57">
        <v>88962</v>
      </c>
      <c r="M16" s="57">
        <v>78001</v>
      </c>
      <c r="N16" s="57">
        <v>49022</v>
      </c>
      <c r="O16" s="57">
        <v>31614</v>
      </c>
      <c r="P16" s="58">
        <v>35904</v>
      </c>
      <c r="Q16" s="59">
        <v>671354</v>
      </c>
      <c r="R16" s="9"/>
    </row>
    <row r="17" spans="1:18" ht="20.100000000000001" customHeight="1" x14ac:dyDescent="0.2">
      <c r="A17" s="114" t="s">
        <v>2</v>
      </c>
      <c r="B17" s="10" t="s">
        <v>10</v>
      </c>
      <c r="C17" s="77">
        <f>SUM(C6:C9)</f>
        <v>30574</v>
      </c>
      <c r="D17" s="77">
        <f>SUM(D6:D9)</f>
        <v>57495</v>
      </c>
      <c r="E17" s="77">
        <f t="shared" ref="E17:R17" si="1">SUM(E6:E9)</f>
        <v>12599</v>
      </c>
      <c r="F17" s="77">
        <f t="shared" si="1"/>
        <v>30758</v>
      </c>
      <c r="G17" s="77">
        <f t="shared" si="1"/>
        <v>25614</v>
      </c>
      <c r="H17" s="77">
        <f t="shared" si="1"/>
        <v>50851</v>
      </c>
      <c r="I17" s="77">
        <f t="shared" si="1"/>
        <v>32915</v>
      </c>
      <c r="J17" s="77">
        <f t="shared" si="1"/>
        <v>26459</v>
      </c>
      <c r="K17" s="77">
        <f t="shared" si="1"/>
        <v>32869</v>
      </c>
      <c r="L17" s="77">
        <f>SUM(L6:L9)</f>
        <v>76173</v>
      </c>
      <c r="M17" s="77">
        <f t="shared" si="1"/>
        <v>64557</v>
      </c>
      <c r="N17" s="77">
        <f t="shared" si="1"/>
        <v>38793</v>
      </c>
      <c r="O17" s="77">
        <f t="shared" si="1"/>
        <v>23982</v>
      </c>
      <c r="P17" s="78">
        <f t="shared" si="1"/>
        <v>26134</v>
      </c>
      <c r="Q17" s="79">
        <f t="shared" si="1"/>
        <v>529773</v>
      </c>
      <c r="R17" s="39">
        <f t="shared" si="1"/>
        <v>0.78911125873980048</v>
      </c>
    </row>
    <row r="18" spans="1:18" ht="20.100000000000001" customHeight="1" x14ac:dyDescent="0.2">
      <c r="A18" s="115"/>
      <c r="B18" s="11" t="s">
        <v>11</v>
      </c>
      <c r="C18" s="80">
        <f>SUM(C10:C15)</f>
        <v>8950</v>
      </c>
      <c r="D18" s="80">
        <f t="shared" ref="D18:R18" si="2">SUM(D10:D15)</f>
        <v>16055</v>
      </c>
      <c r="E18" s="80">
        <f t="shared" si="2"/>
        <v>3280</v>
      </c>
      <c r="F18" s="80">
        <f t="shared" si="2"/>
        <v>7416</v>
      </c>
      <c r="G18" s="80">
        <f t="shared" si="2"/>
        <v>5874</v>
      </c>
      <c r="H18" s="80">
        <f t="shared" si="2"/>
        <v>20438</v>
      </c>
      <c r="I18" s="80">
        <f t="shared" si="2"/>
        <v>10368</v>
      </c>
      <c r="J18" s="80">
        <f t="shared" si="2"/>
        <v>7169</v>
      </c>
      <c r="K18" s="80">
        <f t="shared" si="2"/>
        <v>8167</v>
      </c>
      <c r="L18" s="80">
        <f t="shared" si="2"/>
        <v>12789</v>
      </c>
      <c r="M18" s="80">
        <f t="shared" si="2"/>
        <v>13444</v>
      </c>
      <c r="N18" s="80">
        <f t="shared" si="2"/>
        <v>10229</v>
      </c>
      <c r="O18" s="80">
        <f t="shared" si="2"/>
        <v>7632</v>
      </c>
      <c r="P18" s="81">
        <f t="shared" si="2"/>
        <v>9770</v>
      </c>
      <c r="Q18" s="82">
        <f t="shared" si="2"/>
        <v>141581</v>
      </c>
      <c r="R18" s="38">
        <f t="shared" si="2"/>
        <v>0.21088874126019952</v>
      </c>
    </row>
    <row r="19" spans="1:18" ht="20.100000000000001" customHeight="1" x14ac:dyDescent="0.2">
      <c r="A19" s="115"/>
      <c r="B19" s="12" t="s">
        <v>12</v>
      </c>
      <c r="C19" s="83">
        <f>SUM(C11:C15)</f>
        <v>5272</v>
      </c>
      <c r="D19" s="83">
        <f t="shared" ref="D19:R19" si="3">SUM(D11:D15)</f>
        <v>9398</v>
      </c>
      <c r="E19" s="83">
        <f t="shared" si="3"/>
        <v>1872</v>
      </c>
      <c r="F19" s="83">
        <f t="shared" si="3"/>
        <v>4343</v>
      </c>
      <c r="G19" s="83">
        <f t="shared" si="3"/>
        <v>3483</v>
      </c>
      <c r="H19" s="83">
        <f t="shared" si="3"/>
        <v>12538</v>
      </c>
      <c r="I19" s="83">
        <f t="shared" si="3"/>
        <v>6201</v>
      </c>
      <c r="J19" s="83">
        <f t="shared" si="3"/>
        <v>4197</v>
      </c>
      <c r="K19" s="83">
        <f t="shared" si="3"/>
        <v>4701</v>
      </c>
      <c r="L19" s="83">
        <f t="shared" si="3"/>
        <v>6963</v>
      </c>
      <c r="M19" s="83">
        <f t="shared" si="3"/>
        <v>7522</v>
      </c>
      <c r="N19" s="83">
        <f t="shared" si="3"/>
        <v>6124</v>
      </c>
      <c r="O19" s="83">
        <f t="shared" si="3"/>
        <v>4385</v>
      </c>
      <c r="P19" s="84">
        <f t="shared" si="3"/>
        <v>5597</v>
      </c>
      <c r="Q19" s="85">
        <f t="shared" si="3"/>
        <v>82596</v>
      </c>
      <c r="R19" s="40">
        <f t="shared" si="3"/>
        <v>0.12302898321898731</v>
      </c>
    </row>
    <row r="20" spans="1:18" ht="20.100000000000001" customHeight="1" x14ac:dyDescent="0.2">
      <c r="A20" s="115"/>
      <c r="B20" s="12" t="s">
        <v>13</v>
      </c>
      <c r="C20" s="83">
        <f>SUM(C12:C15)</f>
        <v>3542</v>
      </c>
      <c r="D20" s="83">
        <f t="shared" ref="D20:R20" si="4">SUM(D12:D15)</f>
        <v>6270</v>
      </c>
      <c r="E20" s="83">
        <f t="shared" si="4"/>
        <v>1284</v>
      </c>
      <c r="F20" s="83">
        <f t="shared" si="4"/>
        <v>2960</v>
      </c>
      <c r="G20" s="83">
        <f t="shared" si="4"/>
        <v>2425</v>
      </c>
      <c r="H20" s="83">
        <f t="shared" si="4"/>
        <v>8592</v>
      </c>
      <c r="I20" s="83">
        <f t="shared" si="4"/>
        <v>4139</v>
      </c>
      <c r="J20" s="83">
        <f t="shared" si="4"/>
        <v>2855</v>
      </c>
      <c r="K20" s="83">
        <f t="shared" si="4"/>
        <v>3180</v>
      </c>
      <c r="L20" s="83">
        <f t="shared" si="4"/>
        <v>4691</v>
      </c>
      <c r="M20" s="83">
        <f t="shared" si="4"/>
        <v>5127</v>
      </c>
      <c r="N20" s="83">
        <f t="shared" si="4"/>
        <v>4226</v>
      </c>
      <c r="O20" s="83">
        <f t="shared" si="4"/>
        <v>2919</v>
      </c>
      <c r="P20" s="84">
        <f t="shared" si="4"/>
        <v>3686</v>
      </c>
      <c r="Q20" s="85">
        <f t="shared" si="4"/>
        <v>55896</v>
      </c>
      <c r="R20" s="40">
        <f t="shared" si="4"/>
        <v>8.3258608722075078E-2</v>
      </c>
    </row>
    <row r="21" spans="1:18" ht="20.100000000000001" customHeight="1" thickBot="1" x14ac:dyDescent="0.25">
      <c r="A21" s="116"/>
      <c r="B21" s="13" t="s">
        <v>14</v>
      </c>
      <c r="C21" s="86">
        <f>SUM(C13:C15)</f>
        <v>1509</v>
      </c>
      <c r="D21" s="86">
        <f t="shared" ref="D21:R21" si="5">SUM(D13:D15)</f>
        <v>2609</v>
      </c>
      <c r="E21" s="86">
        <f t="shared" si="5"/>
        <v>538</v>
      </c>
      <c r="F21" s="86">
        <f t="shared" si="5"/>
        <v>1298</v>
      </c>
      <c r="G21" s="86">
        <f t="shared" si="5"/>
        <v>1085</v>
      </c>
      <c r="H21" s="86">
        <f t="shared" si="5"/>
        <v>3465</v>
      </c>
      <c r="I21" s="86">
        <f t="shared" si="5"/>
        <v>1618</v>
      </c>
      <c r="J21" s="86">
        <f t="shared" si="5"/>
        <v>1236</v>
      </c>
      <c r="K21" s="86">
        <f t="shared" si="5"/>
        <v>1412</v>
      </c>
      <c r="L21" s="86">
        <f t="shared" si="5"/>
        <v>1951</v>
      </c>
      <c r="M21" s="86">
        <f t="shared" si="5"/>
        <v>2240</v>
      </c>
      <c r="N21" s="86">
        <f t="shared" si="5"/>
        <v>1891</v>
      </c>
      <c r="O21" s="86">
        <f t="shared" si="5"/>
        <v>1165</v>
      </c>
      <c r="P21" s="87">
        <f t="shared" si="5"/>
        <v>1427</v>
      </c>
      <c r="Q21" s="88">
        <f t="shared" si="5"/>
        <v>23444</v>
      </c>
      <c r="R21" s="41">
        <f t="shared" si="5"/>
        <v>3.4920474146277525E-2</v>
      </c>
    </row>
    <row r="22" spans="1:18" ht="20.100000000000001" customHeight="1" x14ac:dyDescent="0.2">
      <c r="A22" s="22"/>
      <c r="B22" s="23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5"/>
      <c r="R22" s="26"/>
    </row>
    <row r="23" spans="1:18" ht="20.100000000000001" customHeight="1" x14ac:dyDescent="0.2">
      <c r="A23" s="93" t="s">
        <v>42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</row>
    <row r="24" spans="1:18" ht="20.100000000000001" customHeight="1" x14ac:dyDescent="0.2">
      <c r="A24" s="93" t="s">
        <v>4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</row>
    <row r="25" spans="1:18" ht="20.100000000000001" customHeight="1" thickBot="1" x14ac:dyDescent="0.25">
      <c r="A25" s="18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20"/>
      <c r="R25" s="19"/>
    </row>
    <row r="26" spans="1:18" ht="20.100000000000001" customHeight="1" x14ac:dyDescent="0.2">
      <c r="A26" s="3"/>
      <c r="B26" s="4" t="s">
        <v>16</v>
      </c>
      <c r="C26" s="94" t="s">
        <v>20</v>
      </c>
      <c r="D26" s="96" t="s">
        <v>36</v>
      </c>
      <c r="E26" s="96" t="s">
        <v>27</v>
      </c>
      <c r="F26" s="96" t="s">
        <v>37</v>
      </c>
      <c r="G26" s="96" t="s">
        <v>18</v>
      </c>
      <c r="H26" s="96" t="s">
        <v>38</v>
      </c>
      <c r="I26" s="96" t="s">
        <v>28</v>
      </c>
      <c r="J26" s="96" t="s">
        <v>25</v>
      </c>
      <c r="K26" s="96" t="s">
        <v>17</v>
      </c>
      <c r="L26" s="96" t="s">
        <v>39</v>
      </c>
      <c r="M26" s="96" t="s">
        <v>40</v>
      </c>
      <c r="N26" s="96" t="s">
        <v>24</v>
      </c>
      <c r="O26" s="96" t="s">
        <v>21</v>
      </c>
      <c r="P26" s="102" t="s">
        <v>23</v>
      </c>
      <c r="Q26" s="91" t="s">
        <v>0</v>
      </c>
      <c r="R26" s="98" t="s">
        <v>1</v>
      </c>
    </row>
    <row r="27" spans="1:18" ht="20.100000000000001" customHeight="1" thickBot="1" x14ac:dyDescent="0.25">
      <c r="A27" s="5" t="s">
        <v>33</v>
      </c>
      <c r="B27" s="6"/>
      <c r="C27" s="110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2"/>
      <c r="Q27" s="113"/>
      <c r="R27" s="99"/>
    </row>
    <row r="28" spans="1:18" ht="20.100000000000001" customHeight="1" x14ac:dyDescent="0.2">
      <c r="A28" s="106"/>
      <c r="B28" s="107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42"/>
      <c r="R28" s="37"/>
    </row>
    <row r="29" spans="1:18" ht="20.100000000000001" customHeight="1" x14ac:dyDescent="0.2">
      <c r="A29" s="108" t="s">
        <v>30</v>
      </c>
      <c r="B29" s="109"/>
      <c r="C29" s="54">
        <f>C7/$C$46*100000</f>
        <v>3626.6106575508975</v>
      </c>
      <c r="D29" s="54">
        <f t="shared" ref="D29:P37" si="6">D7/D$46*100000</f>
        <v>3672.4494303054557</v>
      </c>
      <c r="E29" s="54">
        <f t="shared" si="6"/>
        <v>3235.7304865362644</v>
      </c>
      <c r="F29" s="54">
        <f t="shared" si="6"/>
        <v>4425.9726616815642</v>
      </c>
      <c r="G29" s="54">
        <f t="shared" si="6"/>
        <v>4709.7402857435254</v>
      </c>
      <c r="H29" s="54">
        <f t="shared" si="6"/>
        <v>3147.1833981192494</v>
      </c>
      <c r="I29" s="54">
        <f t="shared" si="6"/>
        <v>3977.1971496437054</v>
      </c>
      <c r="J29" s="54">
        <f t="shared" si="6"/>
        <v>3946.8847378451896</v>
      </c>
      <c r="K29" s="54">
        <f t="shared" si="6"/>
        <v>4255.6618508395159</v>
      </c>
      <c r="L29" s="54">
        <f t="shared" si="6"/>
        <v>4610.3385126048015</v>
      </c>
      <c r="M29" s="54">
        <f t="shared" si="6"/>
        <v>3571.7817646116023</v>
      </c>
      <c r="N29" s="54">
        <f t="shared" si="6"/>
        <v>3839.8923246688337</v>
      </c>
      <c r="O29" s="54">
        <f t="shared" si="6"/>
        <v>3557.6367679132691</v>
      </c>
      <c r="P29" s="54">
        <f t="shared" si="6"/>
        <v>3274.7954224366922</v>
      </c>
      <c r="Q29" s="55">
        <f>Q7/$Q$46*100000</f>
        <v>3838.5077226270678</v>
      </c>
      <c r="R29" s="37">
        <f t="shared" ref="R29:R37" si="7">Q29/$Q$38</f>
        <v>0.62375736198786325</v>
      </c>
    </row>
    <row r="30" spans="1:18" ht="20.100000000000001" customHeight="1" x14ac:dyDescent="0.2">
      <c r="A30" s="108" t="s">
        <v>31</v>
      </c>
      <c r="B30" s="109"/>
      <c r="C30" s="54">
        <f t="shared" ref="C30:C36" si="8">C8/$C$46*100000</f>
        <v>633.47044748609596</v>
      </c>
      <c r="D30" s="54">
        <f t="shared" si="6"/>
        <v>644.57193801892561</v>
      </c>
      <c r="E30" s="54">
        <f t="shared" si="6"/>
        <v>589.3688500827094</v>
      </c>
      <c r="F30" s="54">
        <f t="shared" si="6"/>
        <v>692.54195275244945</v>
      </c>
      <c r="G30" s="54">
        <f t="shared" si="6"/>
        <v>642.27776121594502</v>
      </c>
      <c r="H30" s="54">
        <f t="shared" si="6"/>
        <v>715.11136779318338</v>
      </c>
      <c r="I30" s="54">
        <f t="shared" si="6"/>
        <v>767.22090261282665</v>
      </c>
      <c r="J30" s="54">
        <f t="shared" si="6"/>
        <v>657.90837918898183</v>
      </c>
      <c r="K30" s="54">
        <f t="shared" si="6"/>
        <v>710.0091110243394</v>
      </c>
      <c r="L30" s="54">
        <f t="shared" si="6"/>
        <v>544.25272555584172</v>
      </c>
      <c r="M30" s="54">
        <f t="shared" si="6"/>
        <v>547.53225140924076</v>
      </c>
      <c r="N30" s="54">
        <f t="shared" si="6"/>
        <v>621.13722171914355</v>
      </c>
      <c r="O30" s="54">
        <f t="shared" si="6"/>
        <v>683.28416855501916</v>
      </c>
      <c r="P30" s="54">
        <f t="shared" si="6"/>
        <v>758.72455517981064</v>
      </c>
      <c r="Q30" s="55">
        <f>Q8/$Q$46*100000</f>
        <v>644.11751225995692</v>
      </c>
      <c r="R30" s="37">
        <f t="shared" si="7"/>
        <v>0.10466907175648019</v>
      </c>
    </row>
    <row r="31" spans="1:18" ht="20.100000000000001" customHeight="1" x14ac:dyDescent="0.2">
      <c r="A31" s="108" t="s">
        <v>32</v>
      </c>
      <c r="B31" s="109"/>
      <c r="C31" s="54">
        <f t="shared" si="8"/>
        <v>420.37454055022221</v>
      </c>
      <c r="D31" s="54">
        <f t="shared" si="6"/>
        <v>359.86701839925882</v>
      </c>
      <c r="E31" s="54">
        <f t="shared" si="6"/>
        <v>472.04079196439227</v>
      </c>
      <c r="F31" s="54">
        <f t="shared" si="6"/>
        <v>414.2660044646471</v>
      </c>
      <c r="G31" s="54">
        <f t="shared" si="6"/>
        <v>346.38949574410333</v>
      </c>
      <c r="H31" s="54">
        <f t="shared" si="6"/>
        <v>437.59031906464759</v>
      </c>
      <c r="I31" s="54">
        <f t="shared" si="6"/>
        <v>467.77513855898655</v>
      </c>
      <c r="J31" s="54">
        <f t="shared" si="6"/>
        <v>383.05725688023239</v>
      </c>
      <c r="K31" s="54">
        <f t="shared" si="6"/>
        <v>382.01223480411301</v>
      </c>
      <c r="L31" s="54">
        <f t="shared" si="6"/>
        <v>294.58894897988381</v>
      </c>
      <c r="M31" s="54">
        <f t="shared" si="6"/>
        <v>283.65553482947593</v>
      </c>
      <c r="N31" s="54">
        <f t="shared" si="6"/>
        <v>337.96990434907389</v>
      </c>
      <c r="O31" s="54">
        <f t="shared" si="6"/>
        <v>391.96595363249469</v>
      </c>
      <c r="P31" s="54">
        <f t="shared" si="6"/>
        <v>480.13982777142581</v>
      </c>
      <c r="Q31" s="55">
        <f t="shared" ref="Q31:Q38" si="9">Q9/$Q$46*100000</f>
        <v>373.44516247307394</v>
      </c>
      <c r="R31" s="37">
        <f t="shared" si="7"/>
        <v>6.0684824995456944E-2</v>
      </c>
    </row>
    <row r="32" spans="1:18" ht="20.100000000000001" customHeight="1" x14ac:dyDescent="0.2">
      <c r="A32" s="108" t="s">
        <v>5</v>
      </c>
      <c r="B32" s="109"/>
      <c r="C32" s="54">
        <f t="shared" si="8"/>
        <v>563.050823067632</v>
      </c>
      <c r="D32" s="54">
        <f t="shared" si="6"/>
        <v>541.50875711660626</v>
      </c>
      <c r="E32" s="54">
        <f t="shared" si="6"/>
        <v>480.22647043776323</v>
      </c>
      <c r="F32" s="54">
        <f t="shared" si="6"/>
        <v>552.77439501513697</v>
      </c>
      <c r="G32" s="54">
        <f t="shared" si="6"/>
        <v>531.93146070915293</v>
      </c>
      <c r="H32" s="54">
        <f t="shared" si="6"/>
        <v>668.01227451414786</v>
      </c>
      <c r="I32" s="54">
        <f t="shared" si="6"/>
        <v>659.85748218527317</v>
      </c>
      <c r="J32" s="54">
        <f t="shared" si="6"/>
        <v>560.25894067325328</v>
      </c>
      <c r="K32" s="54">
        <f t="shared" si="6"/>
        <v>563.90732786671867</v>
      </c>
      <c r="L32" s="54">
        <f t="shared" si="6"/>
        <v>416.77397201476515</v>
      </c>
      <c r="M32" s="54">
        <f t="shared" si="6"/>
        <v>403.89710922340856</v>
      </c>
      <c r="N32" s="54">
        <f t="shared" si="6"/>
        <v>507.82081162260192</v>
      </c>
      <c r="O32" s="54">
        <f t="shared" si="6"/>
        <v>627.26143491607218</v>
      </c>
      <c r="P32" s="54">
        <f t="shared" si="6"/>
        <v>720.72787816192795</v>
      </c>
      <c r="Q32" s="55">
        <f t="shared" si="9"/>
        <v>540.67555799990839</v>
      </c>
      <c r="R32" s="37">
        <f t="shared" si="7"/>
        <v>8.7859758041212238E-2</v>
      </c>
    </row>
    <row r="33" spans="1:19" ht="20.100000000000001" customHeight="1" x14ac:dyDescent="0.2">
      <c r="A33" s="108" t="s">
        <v>6</v>
      </c>
      <c r="B33" s="109"/>
      <c r="C33" s="54">
        <f t="shared" si="8"/>
        <v>264.83902226944082</v>
      </c>
      <c r="D33" s="54">
        <f t="shared" si="6"/>
        <v>254.44485387723361</v>
      </c>
      <c r="E33" s="54">
        <f t="shared" si="6"/>
        <v>200.54912259758862</v>
      </c>
      <c r="F33" s="54">
        <f t="shared" si="6"/>
        <v>248.77545991081499</v>
      </c>
      <c r="G33" s="54">
        <f t="shared" si="6"/>
        <v>235.37577809714924</v>
      </c>
      <c r="H33" s="54">
        <f t="shared" si="6"/>
        <v>333.66790319402878</v>
      </c>
      <c r="I33" s="54">
        <f t="shared" si="6"/>
        <v>326.52414885193986</v>
      </c>
      <c r="J33" s="54">
        <f t="shared" si="6"/>
        <v>252.98368047897236</v>
      </c>
      <c r="K33" s="54">
        <f t="shared" si="6"/>
        <v>247.46192893401013</v>
      </c>
      <c r="L33" s="54">
        <f t="shared" si="6"/>
        <v>162.53183391993591</v>
      </c>
      <c r="M33" s="54">
        <f t="shared" si="6"/>
        <v>163.34575761399248</v>
      </c>
      <c r="N33" s="54">
        <f t="shared" si="6"/>
        <v>234.79753969785588</v>
      </c>
      <c r="O33" s="54">
        <f t="shared" si="6"/>
        <v>283.20457763688381</v>
      </c>
      <c r="P33" s="54">
        <f t="shared" si="6"/>
        <v>330.05295355078943</v>
      </c>
      <c r="Q33" s="55">
        <f t="shared" si="9"/>
        <v>244.74082221916677</v>
      </c>
      <c r="R33" s="37">
        <f t="shared" si="7"/>
        <v>3.977037449691221E-2</v>
      </c>
    </row>
    <row r="34" spans="1:19" ht="20.100000000000001" customHeight="1" x14ac:dyDescent="0.2">
      <c r="A34" s="108" t="s">
        <v>7</v>
      </c>
      <c r="B34" s="109"/>
      <c r="C34" s="54">
        <f t="shared" si="8"/>
        <v>311.22412270160294</v>
      </c>
      <c r="D34" s="54">
        <f t="shared" si="6"/>
        <v>297.80134592217144</v>
      </c>
      <c r="E34" s="54">
        <f t="shared" si="6"/>
        <v>254.43817254728083</v>
      </c>
      <c r="F34" s="54">
        <f t="shared" si="6"/>
        <v>298.96226635703147</v>
      </c>
      <c r="G34" s="54">
        <f t="shared" si="6"/>
        <v>298.11298927238181</v>
      </c>
      <c r="H34" s="54">
        <f t="shared" si="6"/>
        <v>433.53151030810585</v>
      </c>
      <c r="I34" s="54">
        <f t="shared" si="6"/>
        <v>399.20823436262862</v>
      </c>
      <c r="J34" s="54">
        <f t="shared" si="6"/>
        <v>305.20162346904345</v>
      </c>
      <c r="K34" s="54">
        <f t="shared" si="6"/>
        <v>287.64805414551608</v>
      </c>
      <c r="L34" s="54">
        <f t="shared" si="6"/>
        <v>196.01110252668326</v>
      </c>
      <c r="M34" s="54">
        <f t="shared" si="6"/>
        <v>196.90154581695046</v>
      </c>
      <c r="N34" s="54">
        <f t="shared" si="6"/>
        <v>288.85787944915359</v>
      </c>
      <c r="O34" s="54">
        <f t="shared" si="6"/>
        <v>338.84094759556223</v>
      </c>
      <c r="P34" s="54">
        <f t="shared" si="6"/>
        <v>390.15678810634927</v>
      </c>
      <c r="Q34" s="55">
        <f t="shared" si="9"/>
        <v>297.46551170997753</v>
      </c>
      <c r="R34" s="37">
        <f t="shared" si="7"/>
        <v>4.833813457579756E-2</v>
      </c>
    </row>
    <row r="35" spans="1:19" ht="20.100000000000001" customHeight="1" x14ac:dyDescent="0.2">
      <c r="A35" s="108" t="s">
        <v>8</v>
      </c>
      <c r="B35" s="109"/>
      <c r="C35" s="54">
        <f t="shared" si="8"/>
        <v>99.965249446210876</v>
      </c>
      <c r="D35" s="54">
        <f t="shared" si="6"/>
        <v>85.411475885900032</v>
      </c>
      <c r="E35" s="54">
        <f t="shared" si="6"/>
        <v>70.942546769215028</v>
      </c>
      <c r="F35" s="54">
        <f t="shared" si="6"/>
        <v>99.114445705610308</v>
      </c>
      <c r="G35" s="54">
        <f t="shared" si="6"/>
        <v>102.5597672049015</v>
      </c>
      <c r="H35" s="54">
        <f t="shared" si="6"/>
        <v>129.96643872509435</v>
      </c>
      <c r="I35" s="54">
        <f t="shared" si="6"/>
        <v>112.11401425178147</v>
      </c>
      <c r="J35" s="54">
        <f t="shared" si="6"/>
        <v>97.837950945295589</v>
      </c>
      <c r="K35" s="54">
        <f t="shared" si="6"/>
        <v>94.038786932187946</v>
      </c>
      <c r="L35" s="54">
        <f t="shared" si="6"/>
        <v>55.441096517583766</v>
      </c>
      <c r="M35" s="54">
        <f t="shared" si="6"/>
        <v>60.700511180147515</v>
      </c>
      <c r="N35" s="54">
        <f t="shared" si="6"/>
        <v>100.07966786910718</v>
      </c>
      <c r="O35" s="54">
        <f t="shared" si="6"/>
        <v>99.875011349433095</v>
      </c>
      <c r="P35" s="54">
        <f t="shared" si="6"/>
        <v>115.37172839975267</v>
      </c>
      <c r="Q35" s="55">
        <f t="shared" si="9"/>
        <v>90.966588752921766</v>
      </c>
      <c r="R35" s="37">
        <f t="shared" si="7"/>
        <v>1.478206728491973E-2</v>
      </c>
    </row>
    <row r="36" spans="1:19" ht="20.100000000000001" customHeight="1" x14ac:dyDescent="0.2">
      <c r="A36" s="108" t="s">
        <v>9</v>
      </c>
      <c r="B36" s="109"/>
      <c r="C36" s="54">
        <f t="shared" si="8"/>
        <v>52.967804453888157</v>
      </c>
      <c r="D36" s="54">
        <f t="shared" si="6"/>
        <v>59.70668885738155</v>
      </c>
      <c r="E36" s="54">
        <f t="shared" si="6"/>
        <v>42.633742048807107</v>
      </c>
      <c r="F36" s="54">
        <f t="shared" si="6"/>
        <v>60.619905994175454</v>
      </c>
      <c r="G36" s="54">
        <f t="shared" si="6"/>
        <v>72.303523517555305</v>
      </c>
      <c r="H36" s="54">
        <f t="shared" si="6"/>
        <v>81.598967709639595</v>
      </c>
      <c r="I36" s="54">
        <f t="shared" si="6"/>
        <v>63.657957244655584</v>
      </c>
      <c r="J36" s="54">
        <f t="shared" si="6"/>
        <v>68.430011932836791</v>
      </c>
      <c r="K36" s="54">
        <f t="shared" si="6"/>
        <v>59.547051932838734</v>
      </c>
      <c r="L36" s="54">
        <f t="shared" si="6"/>
        <v>37.986093226886432</v>
      </c>
      <c r="M36" s="54">
        <f t="shared" si="6"/>
        <v>43.172386041610537</v>
      </c>
      <c r="N36" s="54">
        <f t="shared" si="6"/>
        <v>65.441463909465625</v>
      </c>
      <c r="O36" s="54">
        <f t="shared" si="6"/>
        <v>58.920461240961508</v>
      </c>
      <c r="P36" s="54">
        <f t="shared" si="6"/>
        <v>64.076214425611141</v>
      </c>
      <c r="Q36" s="55">
        <f t="shared" si="9"/>
        <v>58.041156789953718</v>
      </c>
      <c r="R36" s="37">
        <f t="shared" si="7"/>
        <v>9.4316858170205298E-3</v>
      </c>
    </row>
    <row r="37" spans="1:19" ht="20.100000000000001" customHeight="1" x14ac:dyDescent="0.2">
      <c r="A37" s="108" t="s">
        <v>15</v>
      </c>
      <c r="B37" s="109"/>
      <c r="C37" s="54">
        <f>C15/$C$46*100000</f>
        <v>78.073931420470984</v>
      </c>
      <c r="D37" s="54">
        <f t="shared" si="6"/>
        <v>67.109016767492875</v>
      </c>
      <c r="E37" s="54">
        <f t="shared" si="6"/>
        <v>69.919336960043665</v>
      </c>
      <c r="F37" s="54">
        <f t="shared" si="6"/>
        <v>73.751220942468649</v>
      </c>
      <c r="G37" s="54">
        <f t="shared" si="6"/>
        <v>66.51924163615088</v>
      </c>
      <c r="H37" s="54">
        <f t="shared" si="6"/>
        <v>81.42985067811702</v>
      </c>
      <c r="I37" s="54">
        <f t="shared" si="6"/>
        <v>80.443388756927945</v>
      </c>
      <c r="J37" s="54">
        <f t="shared" si="6"/>
        <v>66.73340006673341</v>
      </c>
      <c r="K37" s="54">
        <f t="shared" si="6"/>
        <v>76.142131979695435</v>
      </c>
      <c r="L37" s="54">
        <f t="shared" si="6"/>
        <v>46.141299682376172</v>
      </c>
      <c r="M37" s="54">
        <f t="shared" si="6"/>
        <v>48.90142305187166</v>
      </c>
      <c r="N37" s="54">
        <f t="shared" si="6"/>
        <v>68.410452820292051</v>
      </c>
      <c r="O37" s="54">
        <f t="shared" si="6"/>
        <v>66.261371166064905</v>
      </c>
      <c r="P37" s="54">
        <f t="shared" si="6"/>
        <v>67.012321286083889</v>
      </c>
      <c r="Q37" s="55">
        <f t="shared" si="9"/>
        <v>65.887529217654333</v>
      </c>
      <c r="R37" s="37">
        <f t="shared" si="7"/>
        <v>1.0706721044337264E-2</v>
      </c>
      <c r="S37" s="21"/>
    </row>
    <row r="38" spans="1:19" ht="30" customHeight="1" thickBot="1" x14ac:dyDescent="0.25">
      <c r="A38" s="117" t="s">
        <v>34</v>
      </c>
      <c r="B38" s="118"/>
      <c r="C38" s="56">
        <f>SUM(C28:C37)</f>
        <v>6050.5765989464617</v>
      </c>
      <c r="D38" s="57">
        <f t="shared" ref="D38:P38" si="10">SUM(D28:D37)</f>
        <v>5982.8705251504261</v>
      </c>
      <c r="E38" s="57">
        <f t="shared" si="10"/>
        <v>5415.8495199440649</v>
      </c>
      <c r="F38" s="57">
        <f t="shared" si="10"/>
        <v>6866.7783128238989</v>
      </c>
      <c r="G38" s="57">
        <f t="shared" si="10"/>
        <v>7005.210303140866</v>
      </c>
      <c r="H38" s="57">
        <f t="shared" si="10"/>
        <v>6028.0920301062133</v>
      </c>
      <c r="I38" s="57">
        <f t="shared" si="10"/>
        <v>6853.9984164687248</v>
      </c>
      <c r="J38" s="57">
        <f t="shared" si="10"/>
        <v>6339.2959814805381</v>
      </c>
      <c r="K38" s="57">
        <f t="shared" si="10"/>
        <v>6676.4284784589345</v>
      </c>
      <c r="L38" s="57">
        <f t="shared" si="10"/>
        <v>6364.0655850287576</v>
      </c>
      <c r="M38" s="57">
        <f t="shared" si="10"/>
        <v>5319.8882837783003</v>
      </c>
      <c r="N38" s="57">
        <f t="shared" si="10"/>
        <v>6064.4072661055279</v>
      </c>
      <c r="O38" s="57">
        <f t="shared" si="10"/>
        <v>6107.250694005761</v>
      </c>
      <c r="P38" s="58">
        <f t="shared" si="10"/>
        <v>6201.0576893184434</v>
      </c>
      <c r="Q38" s="59">
        <f t="shared" si="9"/>
        <v>6153.8475640496818</v>
      </c>
      <c r="R38" s="43"/>
    </row>
    <row r="39" spans="1:19" ht="20.100000000000001" customHeight="1" x14ac:dyDescent="0.2">
      <c r="A39" s="114" t="s">
        <v>2</v>
      </c>
      <c r="B39" s="31" t="s">
        <v>10</v>
      </c>
      <c r="C39" s="60">
        <f>SUM(C28:C31)</f>
        <v>4680.4556455872162</v>
      </c>
      <c r="D39" s="60">
        <f t="shared" ref="D39:P39" si="11">SUM(D28:D31)</f>
        <v>4676.88838672364</v>
      </c>
      <c r="E39" s="60">
        <f t="shared" si="11"/>
        <v>4297.1401285833663</v>
      </c>
      <c r="F39" s="60">
        <f t="shared" si="11"/>
        <v>5532.7806188986606</v>
      </c>
      <c r="G39" s="60">
        <f t="shared" si="11"/>
        <v>5698.4075427035741</v>
      </c>
      <c r="H39" s="60">
        <f t="shared" si="11"/>
        <v>4299.8850849770806</v>
      </c>
      <c r="I39" s="60">
        <f t="shared" si="11"/>
        <v>5212.1931908155184</v>
      </c>
      <c r="J39" s="60">
        <f t="shared" si="11"/>
        <v>4987.8503739144044</v>
      </c>
      <c r="K39" s="60">
        <f t="shared" si="11"/>
        <v>5347.6831966679683</v>
      </c>
      <c r="L39" s="60">
        <f t="shared" si="11"/>
        <v>5449.1801871405269</v>
      </c>
      <c r="M39" s="60">
        <f t="shared" si="11"/>
        <v>4402.9695508503191</v>
      </c>
      <c r="N39" s="60">
        <f t="shared" si="11"/>
        <v>4798.9994507370511</v>
      </c>
      <c r="O39" s="60">
        <f t="shared" si="11"/>
        <v>4632.8868901007827</v>
      </c>
      <c r="P39" s="60">
        <f t="shared" si="11"/>
        <v>4513.6598053879288</v>
      </c>
      <c r="Q39" s="61">
        <f>SUM(Q28:Q31)</f>
        <v>4856.0703973600985</v>
      </c>
      <c r="R39" s="39">
        <f>SUM(R28:R31)</f>
        <v>0.78911125873980037</v>
      </c>
    </row>
    <row r="40" spans="1:19" ht="20.100000000000001" customHeight="1" x14ac:dyDescent="0.2">
      <c r="A40" s="115"/>
      <c r="B40" s="32" t="s">
        <v>11</v>
      </c>
      <c r="C40" s="62">
        <f>SUM(C32:C37)</f>
        <v>1370.1209533592457</v>
      </c>
      <c r="D40" s="62">
        <f t="shared" ref="D40:P40" si="12">SUM(D32:D37)</f>
        <v>1305.9821384267859</v>
      </c>
      <c r="E40" s="62">
        <f t="shared" si="12"/>
        <v>1118.7093913606984</v>
      </c>
      <c r="F40" s="62">
        <f t="shared" si="12"/>
        <v>1333.9976939252379</v>
      </c>
      <c r="G40" s="62">
        <f t="shared" si="12"/>
        <v>1306.8027604372917</v>
      </c>
      <c r="H40" s="62">
        <f t="shared" si="12"/>
        <v>1728.2069451291334</v>
      </c>
      <c r="I40" s="62">
        <f t="shared" si="12"/>
        <v>1641.8052256532069</v>
      </c>
      <c r="J40" s="62">
        <f t="shared" si="12"/>
        <v>1351.4456075661349</v>
      </c>
      <c r="K40" s="62">
        <f t="shared" si="12"/>
        <v>1328.7452817909671</v>
      </c>
      <c r="L40" s="62">
        <f t="shared" si="12"/>
        <v>914.88539788823073</v>
      </c>
      <c r="M40" s="62">
        <f t="shared" si="12"/>
        <v>916.91873292798118</v>
      </c>
      <c r="N40" s="62">
        <f t="shared" si="12"/>
        <v>1265.4078153684763</v>
      </c>
      <c r="O40" s="62">
        <f t="shared" si="12"/>
        <v>1474.3638039049779</v>
      </c>
      <c r="P40" s="62">
        <f t="shared" si="12"/>
        <v>1687.3978839305144</v>
      </c>
      <c r="Q40" s="63">
        <f>SUM(Q32:Q37)</f>
        <v>1297.7771666895824</v>
      </c>
      <c r="R40" s="38">
        <f>SUM(R32:R37)</f>
        <v>0.21088874126019952</v>
      </c>
    </row>
    <row r="41" spans="1:19" ht="20.100000000000001" customHeight="1" x14ac:dyDescent="0.2">
      <c r="A41" s="115"/>
      <c r="B41" s="15" t="s">
        <v>12</v>
      </c>
      <c r="C41" s="64">
        <f>SUM(C33:C37)</f>
        <v>807.07013029161385</v>
      </c>
      <c r="D41" s="64">
        <f t="shared" ref="D41:P41" si="13">SUM(D33:D37)</f>
        <v>764.47338131017955</v>
      </c>
      <c r="E41" s="64">
        <f t="shared" si="13"/>
        <v>638.48292092293525</v>
      </c>
      <c r="F41" s="64">
        <f t="shared" si="13"/>
        <v>781.22329891010088</v>
      </c>
      <c r="G41" s="64">
        <f t="shared" si="13"/>
        <v>774.87129972813875</v>
      </c>
      <c r="H41" s="64">
        <f t="shared" si="13"/>
        <v>1060.1946706149856</v>
      </c>
      <c r="I41" s="64">
        <f t="shared" si="13"/>
        <v>981.94774346793338</v>
      </c>
      <c r="J41" s="64">
        <f t="shared" si="13"/>
        <v>791.1866668928817</v>
      </c>
      <c r="K41" s="64">
        <f t="shared" si="13"/>
        <v>764.83795392424838</v>
      </c>
      <c r="L41" s="64">
        <f t="shared" si="13"/>
        <v>498.11142587346558</v>
      </c>
      <c r="M41" s="64">
        <f t="shared" si="13"/>
        <v>513.02162370457256</v>
      </c>
      <c r="N41" s="64">
        <f t="shared" si="13"/>
        <v>757.58700374587443</v>
      </c>
      <c r="O41" s="64">
        <f t="shared" si="13"/>
        <v>847.10236898890548</v>
      </c>
      <c r="P41" s="64">
        <f t="shared" si="13"/>
        <v>966.67000576858641</v>
      </c>
      <c r="Q41" s="65">
        <f>SUM(Q33:Q37)</f>
        <v>757.10160868967409</v>
      </c>
      <c r="R41" s="40">
        <f>SUM(R33:R37)</f>
        <v>0.12302898321898728</v>
      </c>
    </row>
    <row r="42" spans="1:19" ht="20.100000000000001" customHeight="1" x14ac:dyDescent="0.2">
      <c r="A42" s="115"/>
      <c r="B42" s="15" t="s">
        <v>13</v>
      </c>
      <c r="C42" s="64">
        <f>SUM(C34:C37)</f>
        <v>542.23110802217298</v>
      </c>
      <c r="D42" s="64">
        <f t="shared" ref="D42:P42" si="14">SUM(D34:D37)</f>
        <v>510.02852743294591</v>
      </c>
      <c r="E42" s="64">
        <f t="shared" si="14"/>
        <v>437.93379832534663</v>
      </c>
      <c r="F42" s="64">
        <f t="shared" si="14"/>
        <v>532.44783899928586</v>
      </c>
      <c r="G42" s="64">
        <f t="shared" si="14"/>
        <v>539.49552163098951</v>
      </c>
      <c r="H42" s="64">
        <f t="shared" si="14"/>
        <v>726.52676742095696</v>
      </c>
      <c r="I42" s="64">
        <f t="shared" si="14"/>
        <v>655.42359461599358</v>
      </c>
      <c r="J42" s="64">
        <f t="shared" si="14"/>
        <v>538.20298641390923</v>
      </c>
      <c r="K42" s="64">
        <f t="shared" si="14"/>
        <v>517.37602499023819</v>
      </c>
      <c r="L42" s="64">
        <f t="shared" si="14"/>
        <v>335.57959195352964</v>
      </c>
      <c r="M42" s="64">
        <f t="shared" si="14"/>
        <v>349.67586609058014</v>
      </c>
      <c r="N42" s="64">
        <f t="shared" si="14"/>
        <v>522.78946404801854</v>
      </c>
      <c r="O42" s="64">
        <f t="shared" si="14"/>
        <v>563.89779135202173</v>
      </c>
      <c r="P42" s="64">
        <f t="shared" si="14"/>
        <v>636.61705221779698</v>
      </c>
      <c r="Q42" s="65">
        <f>SUM(Q34:Q37)</f>
        <v>512.36078647050738</v>
      </c>
      <c r="R42" s="40">
        <f>SUM(R34:R37)</f>
        <v>8.3258608722075078E-2</v>
      </c>
    </row>
    <row r="43" spans="1:19" ht="20.100000000000001" customHeight="1" thickBot="1" x14ac:dyDescent="0.25">
      <c r="A43" s="116"/>
      <c r="B43" s="16" t="s">
        <v>14</v>
      </c>
      <c r="C43" s="66">
        <f>SUM(C35:C37)</f>
        <v>231.00698532057001</v>
      </c>
      <c r="D43" s="66">
        <f t="shared" ref="D43:P43" si="15">SUM(D35:D37)</f>
        <v>212.22718151077444</v>
      </c>
      <c r="E43" s="66">
        <f t="shared" si="15"/>
        <v>183.4956257780658</v>
      </c>
      <c r="F43" s="66">
        <f t="shared" si="15"/>
        <v>233.4855726422544</v>
      </c>
      <c r="G43" s="66">
        <f t="shared" si="15"/>
        <v>241.3825323586077</v>
      </c>
      <c r="H43" s="66">
        <f t="shared" si="15"/>
        <v>292.99525711285094</v>
      </c>
      <c r="I43" s="66">
        <f t="shared" si="15"/>
        <v>256.21536025336502</v>
      </c>
      <c r="J43" s="66">
        <f t="shared" si="15"/>
        <v>233.00136294486578</v>
      </c>
      <c r="K43" s="66">
        <f t="shared" si="15"/>
        <v>229.72797084472211</v>
      </c>
      <c r="L43" s="66">
        <f t="shared" si="15"/>
        <v>139.56848942684638</v>
      </c>
      <c r="M43" s="66">
        <f t="shared" si="15"/>
        <v>152.77432027362971</v>
      </c>
      <c r="N43" s="66">
        <f t="shared" si="15"/>
        <v>233.93158459886484</v>
      </c>
      <c r="O43" s="66">
        <f t="shared" si="15"/>
        <v>225.0568437564595</v>
      </c>
      <c r="P43" s="66">
        <f t="shared" si="15"/>
        <v>246.46026411144771</v>
      </c>
      <c r="Q43" s="67">
        <f>SUM(Q35:Q37)</f>
        <v>214.89527476052982</v>
      </c>
      <c r="R43" s="41">
        <f>SUM(R35:R37)</f>
        <v>3.4920474146277525E-2</v>
      </c>
    </row>
    <row r="44" spans="1:19" ht="20.100000000000001" customHeight="1" x14ac:dyDescent="0.2">
      <c r="C44" s="34"/>
      <c r="D44" s="34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44"/>
      <c r="R44" s="36"/>
    </row>
    <row r="45" spans="1:19" s="28" customFormat="1" ht="20.100000000000001" customHeight="1" x14ac:dyDescent="0.2">
      <c r="B45" s="89" t="s">
        <v>16</v>
      </c>
      <c r="C45" s="35" t="s">
        <v>20</v>
      </c>
      <c r="D45" s="35" t="s">
        <v>22</v>
      </c>
      <c r="E45" s="35" t="s">
        <v>27</v>
      </c>
      <c r="F45" s="35" t="s">
        <v>29</v>
      </c>
      <c r="G45" s="35" t="s">
        <v>18</v>
      </c>
      <c r="H45" s="35" t="s">
        <v>35</v>
      </c>
      <c r="I45" s="35" t="s">
        <v>28</v>
      </c>
      <c r="J45" s="35" t="s">
        <v>25</v>
      </c>
      <c r="K45" s="35" t="s">
        <v>17</v>
      </c>
      <c r="L45" s="35" t="s">
        <v>19</v>
      </c>
      <c r="M45" s="35" t="s">
        <v>26</v>
      </c>
      <c r="N45" s="35" t="s">
        <v>24</v>
      </c>
      <c r="O45" s="35" t="s">
        <v>21</v>
      </c>
      <c r="P45" s="35" t="s">
        <v>23</v>
      </c>
      <c r="Q45" s="45" t="s">
        <v>0</v>
      </c>
      <c r="R45" s="46"/>
    </row>
    <row r="46" spans="1:19" s="28" customFormat="1" ht="25.5" customHeight="1" x14ac:dyDescent="0.2">
      <c r="B46" s="29" t="s">
        <v>41</v>
      </c>
      <c r="C46" s="1">
        <v>653227</v>
      </c>
      <c r="D46" s="1">
        <v>1229343</v>
      </c>
      <c r="E46" s="1">
        <v>293195</v>
      </c>
      <c r="F46" s="1">
        <v>555923</v>
      </c>
      <c r="G46" s="1">
        <v>449494</v>
      </c>
      <c r="H46" s="1">
        <v>1182613</v>
      </c>
      <c r="I46" s="1">
        <v>631500</v>
      </c>
      <c r="J46" s="1">
        <v>530469</v>
      </c>
      <c r="K46" s="1">
        <v>614640</v>
      </c>
      <c r="L46" s="1">
        <v>1397880</v>
      </c>
      <c r="M46" s="1">
        <v>1466215</v>
      </c>
      <c r="N46" s="1">
        <v>808356</v>
      </c>
      <c r="O46" s="1">
        <v>517647</v>
      </c>
      <c r="P46" s="1">
        <v>578998</v>
      </c>
      <c r="Q46" s="2">
        <v>10909500</v>
      </c>
      <c r="R46" s="47"/>
    </row>
    <row r="49" spans="1:17" ht="14.25" x14ac:dyDescent="0.2">
      <c r="B49" s="14"/>
    </row>
    <row r="50" spans="1:17" x14ac:dyDescent="0.2">
      <c r="Q50" s="17"/>
    </row>
    <row r="51" spans="1:17" ht="12.75" x14ac:dyDescent="0.2">
      <c r="A51" s="30"/>
      <c r="B51" s="30"/>
      <c r="D51" s="30"/>
      <c r="Q51" s="17"/>
    </row>
    <row r="52" spans="1:17" x14ac:dyDescent="0.2">
      <c r="Q52" s="17"/>
    </row>
    <row r="53" spans="1:17" ht="12" customHeight="1" x14ac:dyDescent="0.2">
      <c r="Q53" s="17"/>
    </row>
    <row r="54" spans="1:17" x14ac:dyDescent="0.2">
      <c r="Q54" s="17"/>
    </row>
    <row r="55" spans="1:17" x14ac:dyDescent="0.2">
      <c r="Q55" s="17"/>
    </row>
    <row r="56" spans="1:17" x14ac:dyDescent="0.2">
      <c r="Q56" s="17"/>
    </row>
    <row r="57" spans="1:17" x14ac:dyDescent="0.2">
      <c r="Q57" s="17"/>
    </row>
    <row r="58" spans="1:17" x14ac:dyDescent="0.2">
      <c r="Q58" s="17"/>
    </row>
    <row r="59" spans="1:17" x14ac:dyDescent="0.2">
      <c r="Q59" s="17"/>
    </row>
    <row r="60" spans="1:17" x14ac:dyDescent="0.2">
      <c r="Q60" s="17"/>
    </row>
    <row r="61" spans="1:17" x14ac:dyDescent="0.2">
      <c r="Q61" s="17"/>
    </row>
    <row r="62" spans="1:17" x14ac:dyDescent="0.2">
      <c r="Q62" s="17"/>
    </row>
    <row r="63" spans="1:17" x14ac:dyDescent="0.2">
      <c r="Q63" s="17"/>
    </row>
    <row r="64" spans="1:17" x14ac:dyDescent="0.2">
      <c r="Q64" s="17"/>
    </row>
  </sheetData>
  <mergeCells count="60">
    <mergeCell ref="O26:O27"/>
    <mergeCell ref="A17:A21"/>
    <mergeCell ref="A13:B13"/>
    <mergeCell ref="A14:B14"/>
    <mergeCell ref="A15:B15"/>
    <mergeCell ref="A16:B16"/>
    <mergeCell ref="R26:R27"/>
    <mergeCell ref="A31:B31"/>
    <mergeCell ref="A33:B33"/>
    <mergeCell ref="A34:B34"/>
    <mergeCell ref="A39:A43"/>
    <mergeCell ref="A35:B35"/>
    <mergeCell ref="A36:B36"/>
    <mergeCell ref="A37:B37"/>
    <mergeCell ref="A38:B38"/>
    <mergeCell ref="A32:B32"/>
    <mergeCell ref="A30:B30"/>
    <mergeCell ref="J26:J27"/>
    <mergeCell ref="K26:K27"/>
    <mergeCell ref="L26:L27"/>
    <mergeCell ref="M26:M27"/>
    <mergeCell ref="N26:N27"/>
    <mergeCell ref="A28:B28"/>
    <mergeCell ref="A29:B29"/>
    <mergeCell ref="G4:G5"/>
    <mergeCell ref="H4:H5"/>
    <mergeCell ref="K4:K5"/>
    <mergeCell ref="A23:R23"/>
    <mergeCell ref="A24:R24"/>
    <mergeCell ref="C26:C27"/>
    <mergeCell ref="D26:D27"/>
    <mergeCell ref="E26:E27"/>
    <mergeCell ref="F26:F27"/>
    <mergeCell ref="G26:G27"/>
    <mergeCell ref="H26:H27"/>
    <mergeCell ref="I26:I27"/>
    <mergeCell ref="P26:P27"/>
    <mergeCell ref="Q26:Q27"/>
    <mergeCell ref="A11:B11"/>
    <mergeCell ref="A12:B12"/>
    <mergeCell ref="P4:P5"/>
    <mergeCell ref="A6:B6"/>
    <mergeCell ref="A7:B7"/>
    <mergeCell ref="A9:B9"/>
    <mergeCell ref="N4:N5"/>
    <mergeCell ref="A8:B8"/>
    <mergeCell ref="O4:O5"/>
    <mergeCell ref="A10:B10"/>
    <mergeCell ref="Q4:Q5"/>
    <mergeCell ref="A1:R1"/>
    <mergeCell ref="C4:C5"/>
    <mergeCell ref="D4:D5"/>
    <mergeCell ref="E4:E5"/>
    <mergeCell ref="F4:F5"/>
    <mergeCell ref="A2:R2"/>
    <mergeCell ref="I4:I5"/>
    <mergeCell ref="J4:J5"/>
    <mergeCell ref="R4:R5"/>
    <mergeCell ref="L4:L5"/>
    <mergeCell ref="M4:M5"/>
  </mergeCells>
  <phoneticPr fontId="7" type="noConversion"/>
  <printOptions horizontalCentered="1" verticalCentered="1"/>
  <pageMargins left="0.19685039370078741" right="0.19685039370078741" top="1.1811023622047245" bottom="0.19685039370078741" header="0.39370078740157483" footer="0"/>
  <pageSetup paperSize="9" scale="56" orientation="landscape" r:id="rId1"/>
  <headerFooter scaleWithDoc="0">
    <oddHeader>&amp;L&amp;G</oddHeader>
    <firstHeader>&amp;L&amp;G</firstHeader>
  </headerFooter>
  <rowBreaks count="1" manualBreakCount="1">
    <brk id="22" max="11" man="1"/>
  </rowBreaks>
  <customProperties>
    <customPr name="_pios_id" r:id="rId2"/>
  </customProperties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přítrv</vt:lpstr>
      <vt:lpstr>přítrv!Oblast_tisku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Holická Michaela (ČSSZ 36)</cp:lastModifiedBy>
  <cp:lastPrinted>2025-04-24T07:38:26Z</cp:lastPrinted>
  <dcterms:created xsi:type="dcterms:W3CDTF">1997-01-24T11:07:25Z</dcterms:created>
  <dcterms:modified xsi:type="dcterms:W3CDTF">2026-04-23T14:10:28Z</dcterms:modified>
</cp:coreProperties>
</file>